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ŠKOLA\BAKAR 2025\PLAN 2026-2028\Obrasci plana\Obrasci plan 2026-2028\"/>
    </mc:Choice>
  </mc:AlternateContent>
  <bookViews>
    <workbookView xWindow="0" yWindow="0" windowWidth="19200" windowHeight="10890" firstSheet="1" activeTab="3"/>
  </bookViews>
  <sheets>
    <sheet name="1.1. SAŽETAK" sheetId="1" r:id="rId1"/>
    <sheet name="1.2. Plan prihoda i rashoda" sheetId="2" r:id="rId2"/>
    <sheet name="1.3. Plan pr-ras po izvorima" sheetId="3" r:id="rId3"/>
    <sheet name="2. Posebni dio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  <c r="B7" i="4"/>
  <c r="B66" i="3"/>
  <c r="D225" i="3"/>
  <c r="D224" i="3"/>
  <c r="D219" i="3"/>
  <c r="D208" i="3"/>
  <c r="D207" i="3"/>
  <c r="D206" i="3"/>
  <c r="D205" i="3"/>
  <c r="D204" i="3"/>
  <c r="D203" i="3"/>
  <c r="D200" i="3"/>
  <c r="D199" i="3"/>
  <c r="D198" i="3"/>
  <c r="D196" i="3"/>
  <c r="D193" i="3"/>
  <c r="D192" i="3"/>
  <c r="D191" i="3"/>
  <c r="D190" i="3"/>
  <c r="D189" i="3"/>
  <c r="D188" i="3"/>
  <c r="D187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3" i="3"/>
  <c r="D162" i="3"/>
  <c r="D161" i="3"/>
  <c r="D160" i="3"/>
  <c r="D159" i="3"/>
  <c r="D158" i="3"/>
  <c r="D157" i="3"/>
  <c r="D154" i="3"/>
  <c r="D153" i="3"/>
  <c r="D152" i="3"/>
  <c r="D108" i="3"/>
  <c r="D107" i="3"/>
  <c r="D104" i="3"/>
  <c r="D103" i="3"/>
  <c r="D102" i="3"/>
  <c r="D101" i="3"/>
  <c r="D100" i="3"/>
  <c r="D99" i="3"/>
  <c r="D98" i="3"/>
  <c r="D97" i="3"/>
  <c r="D96" i="3"/>
  <c r="D93" i="3"/>
  <c r="D91" i="3"/>
  <c r="D90" i="3"/>
  <c r="D89" i="3"/>
  <c r="D88" i="3"/>
  <c r="D87" i="3"/>
  <c r="D86" i="3"/>
  <c r="D80" i="3"/>
  <c r="D79" i="3"/>
  <c r="D78" i="3"/>
  <c r="D77" i="3"/>
  <c r="D76" i="3"/>
  <c r="D75" i="3"/>
  <c r="D74" i="3"/>
  <c r="D73" i="3"/>
  <c r="D72" i="3"/>
  <c r="D71" i="3"/>
  <c r="D69" i="3"/>
  <c r="D68" i="3"/>
  <c r="D67" i="3"/>
  <c r="D66" i="3"/>
  <c r="D59" i="3"/>
  <c r="D58" i="3"/>
  <c r="D57" i="3"/>
  <c r="D56" i="3"/>
  <c r="D55" i="3"/>
  <c r="D54" i="3"/>
  <c r="D53" i="3"/>
  <c r="D52" i="3"/>
  <c r="D51" i="3"/>
  <c r="D47" i="3"/>
  <c r="D46" i="3"/>
  <c r="D45" i="3"/>
  <c r="D44" i="3"/>
  <c r="D43" i="3"/>
  <c r="D42" i="3"/>
  <c r="D41" i="3"/>
  <c r="D40" i="3"/>
  <c r="D39" i="3"/>
  <c r="D38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B8" i="3"/>
  <c r="D8" i="3" s="1"/>
  <c r="B10" i="2"/>
  <c r="D24" i="2"/>
  <c r="D23" i="2"/>
  <c r="D22" i="2"/>
  <c r="D21" i="2"/>
  <c r="D20" i="2"/>
  <c r="D19" i="2"/>
  <c r="D18" i="2"/>
  <c r="D17" i="2"/>
  <c r="D16" i="2"/>
  <c r="D15" i="2"/>
  <c r="D14" i="2"/>
  <c r="D13" i="2"/>
  <c r="D11" i="2"/>
  <c r="D1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B49" i="2"/>
  <c r="J12" i="1" l="1"/>
  <c r="I12" i="1"/>
  <c r="H12" i="1"/>
  <c r="J11" i="1"/>
  <c r="I11" i="1"/>
  <c r="H11" i="1"/>
  <c r="J8" i="1"/>
  <c r="I8" i="1"/>
  <c r="H8" i="1"/>
  <c r="G8" i="1"/>
  <c r="G11" i="1"/>
  <c r="G12" i="1"/>
  <c r="F12" i="1"/>
  <c r="F11" i="1"/>
  <c r="F8" i="1"/>
  <c r="F33" i="1" l="1"/>
  <c r="H33" i="1"/>
  <c r="G33" i="1"/>
  <c r="J7" i="1"/>
  <c r="I7" i="1"/>
  <c r="H7" i="1"/>
  <c r="J20" i="1"/>
  <c r="I20" i="1"/>
  <c r="H20" i="1"/>
  <c r="G20" i="1"/>
  <c r="F20" i="1"/>
  <c r="G10" i="1"/>
  <c r="F10" i="1"/>
  <c r="F7" i="1"/>
  <c r="G7" i="1"/>
  <c r="I10" i="1" l="1"/>
  <c r="I13" i="1" s="1"/>
  <c r="I21" i="1" s="1"/>
  <c r="I27" i="1" s="1"/>
  <c r="I28" i="1" s="1"/>
  <c r="J10" i="1"/>
  <c r="J13" i="1" s="1"/>
  <c r="J21" i="1" s="1"/>
  <c r="J27" i="1" s="1"/>
  <c r="J28" i="1" s="1"/>
  <c r="H10" i="1"/>
  <c r="H13" i="1" s="1"/>
  <c r="H21" i="1" s="1"/>
  <c r="F13" i="1"/>
  <c r="F21" i="1" s="1"/>
  <c r="F35" i="1" s="1"/>
  <c r="G13" i="1"/>
  <c r="G21" i="1" s="1"/>
  <c r="G27" i="1" l="1"/>
  <c r="G35" i="1"/>
  <c r="G36" i="1" s="1"/>
  <c r="H27" i="1"/>
  <c r="H28" i="1" s="1"/>
  <c r="H35" i="1"/>
  <c r="H36" i="1" s="1"/>
  <c r="I33" i="1" s="1"/>
  <c r="I36" i="1" s="1"/>
  <c r="J33" i="1" s="1"/>
  <c r="J36" i="1" s="1"/>
  <c r="F27" i="1"/>
  <c r="G28" i="1"/>
  <c r="F28" i="1" l="1"/>
  <c r="F36" i="1"/>
</calcChain>
</file>

<file path=xl/sharedStrings.xml><?xml version="1.0" encoding="utf-8"?>
<sst xmlns="http://schemas.openxmlformats.org/spreadsheetml/2006/main" count="619" uniqueCount="126">
  <si>
    <t>I. OPĆI DIO</t>
  </si>
  <si>
    <t>A) SAŽETAK RAČUNA PRIHODA I RASHODA</t>
  </si>
  <si>
    <t>EUR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</si>
  <si>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</si>
  <si>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</si>
  <si>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</si>
  <si>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</si>
  <si>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</si>
  <si>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</si>
  <si>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</si>
  <si>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</si>
  <si>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</si>
  <si>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</si>
  <si>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</si>
  <si>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</si>
  <si>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</si>
  <si>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</si>
  <si>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</si>
  <si>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</si>
  <si>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</si>
  <si>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</si>
  <si>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</si>
  <si>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</si>
  <si>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FINANCIJSKI PLAN OSNOVNE ŠKOLE BAKAR ZA 2026. I PROJEKCIJA ZA 2027. I 2028. GODINU</t>
  </si>
  <si>
    <t>Izvršenje 2024.</t>
  </si>
  <si>
    <t>Plan 2025.</t>
  </si>
  <si>
    <t>Proračun za 2026.</t>
  </si>
  <si>
    <t>Projekcija proračuna
za 2028.</t>
  </si>
  <si>
    <t>Oznaka</t>
  </si>
  <si>
    <t>Plan 2026.</t>
  </si>
  <si>
    <t>Projekcija 2027.</t>
  </si>
  <si>
    <t>2027 / 2026</t>
  </si>
  <si>
    <t>Projekcija 2028.</t>
  </si>
  <si>
    <t>2028 / 2027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</si>
  <si>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</si>
  <si>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</si>
  <si>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</si>
  <si>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</si>
  <si>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</si>
  <si>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</si>
  <si>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</si>
  <si>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</si>
  <si>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</si>
  <si>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usluga, prihodi od donacija te povrati po protestiranim jamstvima</t>
  </si>
  <si>
    <t>661 Prihodi od prodaje proizvoda i robe te pruženih usluga</t>
  </si>
  <si>
    <t>67 Prihodi iz nadležnog proračuna i od HZZO-a temeljem ugovornih obveza</t>
  </si>
  <si>
    <t>671 Prihodi iz nadležnog proračuna za financiranje redovne djelatnosti proračunskih korisnika</t>
  </si>
  <si>
    <t>SVEUKUPNO PRIHODI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</si>
  <si>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</si>
  <si>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</si>
  <si>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</si>
  <si>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</si>
  <si>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</si>
  <si>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</si>
  <si>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</si>
  <si>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</si>
  <si>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</si>
  <si>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</si>
  <si>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</si>
  <si>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</si>
  <si>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37 Naknade građanima i kućanstvima na temelju osiguranja i druge naknade</t>
  </si>
  <si>
    <t>372 Ostale naknade građanima i kućanstvima iz proračuna</t>
  </si>
  <si>
    <t>38 Rashodi za donacije, kazne, naknade šteta i kapitalne pomoći</t>
  </si>
  <si>
    <t>381 Tekuće donacije</t>
  </si>
  <si>
    <t>4 Rashodi za nabavu nefinancijske imovine</t>
  </si>
  <si>
    <t>42 Rashodi za nabavu proizvedene dugotrajne imovine</t>
  </si>
  <si>
    <t>422 Postrojenja i oprema</t>
  </si>
  <si>
    <t>424 Knjige, umjetnička djela i ostale izložbene vrijednosti</t>
  </si>
  <si>
    <t>SVEUKUPNO RASHODI</t>
  </si>
  <si>
    <t>SVEUKUPNO</t>
  </si>
  <si>
    <t>Izvor: 111 Porezni i ostali prihodi</t>
  </si>
  <si>
    <t>Izvor: 321 Vlastiti prihodi - proračunski korisnici</t>
  </si>
  <si>
    <t>Izvor: 431 Prihodi za posebne namjene - proračunski korisnici</t>
  </si>
  <si>
    <t>Izvor: 441 Prihodi za decentralizirane funkcije - OŠ</t>
  </si>
  <si>
    <t>Izvor: 5.5011100 Pomoći iz državnog proračuna kroz opće prihode i primitke - korisnici - 100</t>
  </si>
  <si>
    <t>Izvor: 5.501200004 Pomoći iz državnog proračuna kroz nacionalno sufinanciranje EU projekata - Min.znan. i obrazovanja - Pomoćnici u nastavi</t>
  </si>
  <si>
    <t>Izvor: 5.510 Programi unije</t>
  </si>
  <si>
    <t>Izvor: 5.5200100 Ostale pomoći - korisnici - korisnici - 100</t>
  </si>
  <si>
    <t>Izvor: 5.561 Europski socijalni fond plus</t>
  </si>
  <si>
    <t>SVEUKUPNO RASHODI I IZDACI</t>
  </si>
  <si>
    <t>Izvor: 1 OPĆI PRIHODI I PRIMICI</t>
  </si>
  <si>
    <t>Izvor: 3 VLASTITI PRIHODI</t>
  </si>
  <si>
    <t>Izvor: 4 PRIHODI ZA POSEBNE NAMJENE</t>
  </si>
  <si>
    <t>Izvor: 5 POMOĆI</t>
  </si>
  <si>
    <t>Program: 5301 Osnovnoškolsko obrazovanje</t>
  </si>
  <si>
    <t>A 530101 Osiguravanje uvjeta rada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</si>
  <si>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</si>
  <si>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</si>
  <si>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</si>
  <si>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</si>
  <si>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</si>
  <si>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</si>
  <si>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T 530232 EU projekti kod proračunskih korisnika - OŠ</t>
  </si>
  <si>
    <t>A 530239 Županijska škola plivanja</t>
  </si>
  <si>
    <t>A 530240 Osiguranje besplatnih zaliha menstrualnih higijenskih potrepština</t>
  </si>
  <si>
    <t>Program: 5306 Obilježavanje postignuća učenika i nastavnika</t>
  </si>
  <si>
    <t>A 530604 Natjecanja i smotre</t>
  </si>
  <si>
    <t>Program: 5308 Kapitalna ulaganja u odgojno obrazovnu infrastrukturu</t>
  </si>
  <si>
    <t>K 530801 Opremanje ustanova školstva</t>
  </si>
  <si>
    <t xml:space="preserve">A. RAČUN PRIHODA I RASHODA </t>
  </si>
  <si>
    <t>PRIHODI POSLOVANJA PREMA EKONOMSKOJ KLASIFIKACIJI</t>
  </si>
  <si>
    <t>RASHODI POSLOVANJA PREMA EKONOMSKOJ KLASIFIKACIJI</t>
  </si>
  <si>
    <t>Ostvarenje 2024.</t>
  </si>
  <si>
    <t>Indeks</t>
  </si>
  <si>
    <t>2026 / 2025</t>
  </si>
  <si>
    <t>632 Pomoći od međunarodnih organizacija te institucija i tijela EU</t>
  </si>
  <si>
    <t>Izvor: 512 Pomoći iz državnog proračuna</t>
  </si>
  <si>
    <t>Izvor: 515 Pomoći za provođenje EU projekata</t>
  </si>
  <si>
    <t>Izvor: 521 Pomoći - proračunski korisnici</t>
  </si>
  <si>
    <t>Izvor: 525 Pomoći za provođenje EU projekata - proračunski korisnici</t>
  </si>
  <si>
    <t>Izvor: 581 Prenesena sredstva - pomoći</t>
  </si>
  <si>
    <t>Izvor: 731 Prihodi od prodaje ili zamjene nefin. imov. i naknade štete s naslova osiguranja - prorač. korisnici</t>
  </si>
  <si>
    <t>Izvor: 483 Prenesena sredstva - namjenski prihodi - proračunski korisnici</t>
  </si>
  <si>
    <t>Izvor: 582 Prenesena sredstva - pomoći - proračunski korisnici</t>
  </si>
  <si>
    <t>Izvor: 585 Prenesena sredstva - pomoći za provođenje EU projekata - proračunski korisnici</t>
  </si>
  <si>
    <t>Izvor: 682 Prenesena sredstva - donacije - proračunski korisnici</t>
  </si>
  <si>
    <t>Izvor: 6 DONACIJE</t>
  </si>
  <si>
    <t>Funk. klas: 09 OBRAZOVANJE</t>
  </si>
  <si>
    <t>RASHODI PREMA IZVORIMA FINANCIRANJA</t>
  </si>
  <si>
    <t>PRIHODI PREMA IZVORIMA FINANCIRANJA</t>
  </si>
  <si>
    <t xml:space="preserve"> </t>
  </si>
  <si>
    <t>II. POSEBNI DIO</t>
  </si>
  <si>
    <t>663 Donacije od pravnih i fizičkih osoba izvan općeg proračuna</t>
  </si>
  <si>
    <t>Izvor: 621 Donacije - proračunski korisnici</t>
  </si>
  <si>
    <t>663 Donacije od pravnij i fizičkih osoba izvan općeg proračuna</t>
  </si>
  <si>
    <t>A 530233 Projekt "Školska shema" -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</si>
</sst>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1" fillId="0" borderId="0" xfId="1"/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left" wrapText="1"/>
    </xf>
    <xf numFmtId="0" fontId="7" fillId="0" borderId="0" xfId="1" applyNumberFormat="1" applyFont="1" applyFill="1" applyBorder="1" applyAlignment="1" applyProtection="1">
      <alignment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9" fillId="0" borderId="2" xfId="1" quotePrefix="1" applyFont="1" applyBorder="1" applyAlignment="1">
      <alignment horizontal="left" wrapText="1"/>
    </xf>
    <xf numFmtId="0" fontId="9" fillId="0" borderId="3" xfId="1" quotePrefix="1" applyFont="1" applyBorder="1" applyAlignment="1">
      <alignment horizontal="left" wrapText="1"/>
    </xf>
    <xf numFmtId="0" fontId="9" fillId="0" borderId="3" xfId="1" quotePrefix="1" applyFont="1" applyBorder="1" applyAlignment="1">
      <alignment horizontal="center" wrapText="1"/>
    </xf>
    <xf numFmtId="0" fontId="9" fillId="0" borderId="3" xfId="1" quotePrefix="1" applyNumberFormat="1" applyFont="1" applyFill="1" applyBorder="1" applyAlignment="1" applyProtection="1">
      <alignment horizontal="left"/>
    </xf>
    <xf numFmtId="0" fontId="9" fillId="2" borderId="4" xfId="1" applyNumberFormat="1" applyFont="1" applyFill="1" applyBorder="1" applyAlignment="1" applyProtection="1">
      <alignment horizontal="center" vertical="center" wrapText="1"/>
    </xf>
    <xf numFmtId="3" fontId="9" fillId="3" borderId="4" xfId="1" applyNumberFormat="1" applyFont="1" applyFill="1" applyBorder="1" applyAlignment="1">
      <alignment horizontal="right"/>
    </xf>
    <xf numFmtId="0" fontId="10" fillId="3" borderId="2" xfId="1" applyFont="1" applyFill="1" applyBorder="1" applyAlignment="1">
      <alignment horizontal="left" vertical="center"/>
    </xf>
    <xf numFmtId="0" fontId="11" fillId="3" borderId="3" xfId="1" applyNumberFormat="1" applyFont="1" applyFill="1" applyBorder="1" applyAlignment="1" applyProtection="1">
      <alignment vertical="center"/>
    </xf>
    <xf numFmtId="3" fontId="9" fillId="0" borderId="4" xfId="1" applyNumberFormat="1" applyFont="1" applyBorder="1" applyAlignment="1">
      <alignment horizontal="right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/>
    <xf numFmtId="0" fontId="4" fillId="0" borderId="0" xfId="1" quotePrefix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wrapText="1"/>
    </xf>
    <xf numFmtId="3" fontId="10" fillId="4" borderId="2" xfId="1" quotePrefix="1" applyNumberFormat="1" applyFont="1" applyFill="1" applyBorder="1" applyAlignment="1">
      <alignment horizontal="right"/>
    </xf>
    <xf numFmtId="3" fontId="10" fillId="4" borderId="4" xfId="1" applyNumberFormat="1" applyFont="1" applyFill="1" applyBorder="1" applyAlignment="1" applyProtection="1">
      <alignment horizontal="right" wrapText="1"/>
    </xf>
    <xf numFmtId="3" fontId="10" fillId="3" borderId="2" xfId="1" quotePrefix="1" applyNumberFormat="1" applyFont="1" applyFill="1" applyBorder="1" applyAlignment="1">
      <alignment horizontal="right"/>
    </xf>
    <xf numFmtId="3" fontId="10" fillId="3" borderId="4" xfId="1" quotePrefix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wrapText="1"/>
    </xf>
    <xf numFmtId="0" fontId="16" fillId="0" borderId="0" xfId="1" quotePrefix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/>
    <xf numFmtId="0" fontId="10" fillId="0" borderId="2" xfId="1" quotePrefix="1" applyFont="1" applyBorder="1" applyAlignment="1">
      <alignment horizontal="left" wrapText="1"/>
    </xf>
    <xf numFmtId="0" fontId="10" fillId="0" borderId="3" xfId="1" quotePrefix="1" applyFont="1" applyBorder="1" applyAlignment="1">
      <alignment horizontal="left" wrapText="1"/>
    </xf>
    <xf numFmtId="0" fontId="10" fillId="0" borderId="3" xfId="1" quotePrefix="1" applyFont="1" applyBorder="1" applyAlignment="1">
      <alignment horizontal="center" wrapText="1"/>
    </xf>
    <xf numFmtId="0" fontId="10" fillId="0" borderId="3" xfId="1" quotePrefix="1" applyNumberFormat="1" applyFont="1" applyFill="1" applyBorder="1" applyAlignment="1" applyProtection="1">
      <alignment horizontal="left"/>
    </xf>
    <xf numFmtId="3" fontId="9" fillId="3" borderId="2" xfId="1" quotePrefix="1" applyNumberFormat="1" applyFont="1" applyFill="1" applyBorder="1" applyAlignment="1">
      <alignment horizontal="right"/>
    </xf>
    <xf numFmtId="3" fontId="9" fillId="3" borderId="4" xfId="1" quotePrefix="1" applyNumberFormat="1" applyFont="1" applyFill="1" applyBorder="1" applyAlignment="1">
      <alignment horizontal="right"/>
    </xf>
    <xf numFmtId="0" fontId="20" fillId="0" borderId="0" xfId="0" applyFont="1" applyAlignment="1">
      <alignment horizontal="left" indent="1"/>
    </xf>
    <xf numFmtId="0" fontId="21" fillId="5" borderId="6" xfId="0" applyFont="1" applyFill="1" applyBorder="1" applyAlignment="1">
      <alignment horizontal="left" wrapText="1" indent="1"/>
    </xf>
    <xf numFmtId="4" fontId="21" fillId="5" borderId="6" xfId="0" applyNumberFormat="1" applyFont="1" applyFill="1" applyBorder="1" applyAlignment="1">
      <alignment horizontal="right" wrapText="1" indent="1"/>
    </xf>
    <xf numFmtId="0" fontId="21" fillId="5" borderId="6" xfId="0" applyFont="1" applyFill="1" applyBorder="1" applyAlignment="1">
      <alignment horizontal="right" wrapText="1" indent="1"/>
    </xf>
    <xf numFmtId="4" fontId="23" fillId="6" borderId="6" xfId="0" applyNumberFormat="1" applyFont="1" applyFill="1" applyBorder="1" applyAlignment="1">
      <alignment horizontal="right" wrapText="1" indent="1"/>
    </xf>
    <xf numFmtId="0" fontId="23" fillId="6" borderId="6" xfId="0" applyFont="1" applyFill="1" applyBorder="1" applyAlignment="1">
      <alignment horizontal="right" wrapText="1" indent="1"/>
    </xf>
    <xf numFmtId="4" fontId="24" fillId="5" borderId="6" xfId="0" applyNumberFormat="1" applyFont="1" applyFill="1" applyBorder="1" applyAlignment="1">
      <alignment horizontal="right" wrapText="1" indent="1"/>
    </xf>
    <xf numFmtId="0" fontId="24" fillId="5" borderId="6" xfId="0" applyFont="1" applyFill="1" applyBorder="1" applyAlignment="1">
      <alignment horizontal="left" wrapText="1" indent="1"/>
    </xf>
    <xf numFmtId="0" fontId="24" fillId="5" borderId="6" xfId="0" applyFont="1" applyFill="1" applyBorder="1" applyAlignment="1">
      <alignment horizontal="right" wrapText="1" indent="1"/>
    </xf>
    <xf numFmtId="4" fontId="22" fillId="7" borderId="6" xfId="0" applyNumberFormat="1" applyFont="1" applyFill="1" applyBorder="1" applyAlignment="1">
      <alignment horizontal="right" wrapText="1" indent="1"/>
    </xf>
    <xf numFmtId="0" fontId="22" fillId="7" borderId="6" xfId="0" applyFont="1" applyFill="1" applyBorder="1" applyAlignment="1">
      <alignment horizontal="right" wrapText="1" indent="1"/>
    </xf>
    <xf numFmtId="4" fontId="9" fillId="3" borderId="4" xfId="1" applyNumberFormat="1" applyFont="1" applyFill="1" applyBorder="1" applyAlignment="1">
      <alignment horizontal="right"/>
    </xf>
    <xf numFmtId="4" fontId="9" fillId="0" borderId="4" xfId="1" applyNumberFormat="1" applyFont="1" applyFill="1" applyBorder="1" applyAlignment="1">
      <alignment horizontal="right"/>
    </xf>
    <xf numFmtId="4" fontId="9" fillId="0" borderId="4" xfId="1" applyNumberFormat="1" applyFont="1" applyBorder="1" applyAlignment="1">
      <alignment horizontal="right"/>
    </xf>
    <xf numFmtId="4" fontId="10" fillId="4" borderId="2" xfId="1" quotePrefix="1" applyNumberFormat="1" applyFont="1" applyFill="1" applyBorder="1" applyAlignment="1">
      <alignment horizontal="right"/>
    </xf>
    <xf numFmtId="4" fontId="10" fillId="3" borderId="2" xfId="1" quotePrefix="1" applyNumberFormat="1" applyFont="1" applyFill="1" applyBorder="1" applyAlignment="1">
      <alignment horizontal="right"/>
    </xf>
    <xf numFmtId="4" fontId="9" fillId="3" borderId="2" xfId="1" quotePrefix="1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20" fillId="0" borderId="0" xfId="1" applyFont="1" applyAlignment="1">
      <alignment horizontal="left" inden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26" fillId="5" borderId="6" xfId="0" applyFont="1" applyFill="1" applyBorder="1" applyAlignment="1">
      <alignment horizontal="left" wrapText="1" indent="1"/>
    </xf>
    <xf numFmtId="0" fontId="28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4" fontId="21" fillId="5" borderId="6" xfId="0" applyNumberFormat="1" applyFont="1" applyFill="1" applyBorder="1" applyAlignment="1">
      <alignment wrapText="1"/>
    </xf>
    <xf numFmtId="0" fontId="21" fillId="5" borderId="6" xfId="0" applyFont="1" applyFill="1" applyBorder="1" applyAlignment="1">
      <alignment wrapText="1"/>
    </xf>
    <xf numFmtId="4" fontId="22" fillId="5" borderId="6" xfId="0" applyNumberFormat="1" applyFont="1" applyFill="1" applyBorder="1" applyAlignment="1">
      <alignment wrapText="1"/>
    </xf>
    <xf numFmtId="0" fontId="22" fillId="5" borderId="6" xfId="0" applyFont="1" applyFill="1" applyBorder="1" applyAlignment="1">
      <alignment wrapText="1"/>
    </xf>
    <xf numFmtId="4" fontId="23" fillId="6" borderId="6" xfId="0" applyNumberFormat="1" applyFont="1" applyFill="1" applyBorder="1" applyAlignment="1">
      <alignment wrapText="1"/>
    </xf>
    <xf numFmtId="0" fontId="23" fillId="6" borderId="6" xfId="0" applyFont="1" applyFill="1" applyBorder="1" applyAlignment="1">
      <alignment wrapText="1"/>
    </xf>
    <xf numFmtId="4" fontId="24" fillId="5" borderId="6" xfId="0" applyNumberFormat="1" applyFont="1" applyFill="1" applyBorder="1" applyAlignment="1">
      <alignment wrapText="1"/>
    </xf>
    <xf numFmtId="0" fontId="24" fillId="5" borderId="6" xfId="0" applyFont="1" applyFill="1" applyBorder="1" applyAlignment="1">
      <alignment wrapText="1"/>
    </xf>
    <xf numFmtId="0" fontId="26" fillId="5" borderId="6" xfId="0" applyFont="1" applyFill="1" applyBorder="1" applyAlignment="1">
      <alignment wrapText="1"/>
    </xf>
    <xf numFmtId="2" fontId="21" fillId="5" borderId="6" xfId="0" applyNumberFormat="1" applyFont="1" applyFill="1" applyBorder="1" applyAlignment="1">
      <alignment wrapText="1"/>
    </xf>
    <xf numFmtId="2" fontId="22" fillId="5" borderId="6" xfId="0" applyNumberFormat="1" applyFont="1" applyFill="1" applyBorder="1" applyAlignment="1">
      <alignment wrapText="1"/>
    </xf>
    <xf numFmtId="0" fontId="20" fillId="0" borderId="0" xfId="0" applyFont="1" applyAlignment="1">
      <alignment horizontal="left" indent="1"/>
    </xf>
    <xf numFmtId="0" fontId="18" fillId="0" borderId="0" xfId="1" applyNumberFormat="1" applyFont="1" applyFill="1" applyBorder="1" applyAlignment="1" applyProtection="1">
      <alignment wrapText="1"/>
    </xf>
    <xf numFmtId="0" fontId="19" fillId="0" borderId="0" xfId="1" applyNumberFormat="1" applyFont="1" applyFill="1" applyBorder="1" applyAlignment="1" applyProtection="1">
      <alignment wrapText="1"/>
    </xf>
    <xf numFmtId="0" fontId="10" fillId="3" borderId="2" xfId="1" quotePrefix="1" applyNumberFormat="1" applyFont="1" applyFill="1" applyBorder="1" applyAlignment="1" applyProtection="1">
      <alignment horizontal="left" vertical="center" wrapText="1"/>
    </xf>
    <xf numFmtId="0" fontId="11" fillId="3" borderId="3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wrapText="1"/>
    </xf>
    <xf numFmtId="0" fontId="10" fillId="4" borderId="2" xfId="1" applyNumberFormat="1" applyFont="1" applyFill="1" applyBorder="1" applyAlignment="1" applyProtection="1">
      <alignment horizontal="left" vertical="center" wrapText="1"/>
    </xf>
    <xf numFmtId="0" fontId="10" fillId="4" borderId="3" xfId="1" applyNumberFormat="1" applyFont="1" applyFill="1" applyBorder="1" applyAlignment="1" applyProtection="1">
      <alignment horizontal="left" vertical="center" wrapText="1"/>
    </xf>
    <xf numFmtId="0" fontId="10" fillId="4" borderId="5" xfId="1" applyNumberFormat="1" applyFont="1" applyFill="1" applyBorder="1" applyAlignment="1" applyProtection="1">
      <alignment horizontal="left" vertical="center" wrapText="1"/>
    </xf>
    <xf numFmtId="0" fontId="13" fillId="3" borderId="2" xfId="1" applyNumberFormat="1" applyFont="1" applyFill="1" applyBorder="1" applyAlignment="1" applyProtection="1">
      <alignment horizontal="left" vertical="center" wrapText="1"/>
    </xf>
    <xf numFmtId="0" fontId="13" fillId="3" borderId="3" xfId="1" applyNumberFormat="1" applyFont="1" applyFill="1" applyBorder="1" applyAlignment="1" applyProtection="1">
      <alignment horizontal="left" vertical="center" wrapText="1"/>
    </xf>
    <xf numFmtId="0" fontId="13" fillId="3" borderId="5" xfId="1" applyNumberFormat="1" applyFont="1" applyFill="1" applyBorder="1" applyAlignment="1" applyProtection="1">
      <alignment horizontal="left" vertical="center" wrapText="1"/>
    </xf>
    <xf numFmtId="0" fontId="14" fillId="0" borderId="0" xfId="1" applyNumberFormat="1" applyFont="1" applyFill="1" applyBorder="1" applyAlignment="1" applyProtection="1">
      <alignment horizontal="center" vertical="center" wrapText="1"/>
    </xf>
    <xf numFmtId="0" fontId="1" fillId="0" borderId="3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left" vertical="center"/>
    </xf>
    <xf numFmtId="0" fontId="11" fillId="0" borderId="3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 wrapText="1"/>
    </xf>
    <xf numFmtId="0" fontId="10" fillId="3" borderId="2" xfId="1" applyNumberFormat="1" applyFont="1" applyFill="1" applyBorder="1" applyAlignment="1" applyProtection="1">
      <alignment horizontal="left" vertical="center" wrapText="1"/>
    </xf>
    <xf numFmtId="0" fontId="11" fillId="3" borderId="3" xfId="1" applyNumberFormat="1" applyFont="1" applyFill="1" applyBorder="1" applyAlignment="1" applyProtection="1">
      <alignment vertical="center"/>
    </xf>
    <xf numFmtId="0" fontId="10" fillId="0" borderId="2" xfId="1" applyNumberFormat="1" applyFont="1" applyFill="1" applyBorder="1" applyAlignment="1" applyProtection="1">
      <alignment horizontal="left" vertical="center" wrapText="1"/>
    </xf>
    <xf numFmtId="0" fontId="11" fillId="0" borderId="3" xfId="1" applyNumberFormat="1" applyFont="1" applyFill="1" applyBorder="1" applyAlignment="1" applyProtection="1">
      <alignment vertical="center" wrapText="1"/>
    </xf>
    <xf numFmtId="0" fontId="10" fillId="0" borderId="2" xfId="1" quotePrefix="1" applyFont="1" applyFill="1" applyBorder="1" applyAlignment="1">
      <alignment horizontal="left" vertical="center"/>
    </xf>
    <xf numFmtId="0" fontId="10" fillId="0" borderId="2" xfId="1" quotePrefix="1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left" wrapText="1" indent="1"/>
    </xf>
    <xf numFmtId="0" fontId="20" fillId="0" borderId="0" xfId="0" applyFont="1" applyAlignment="1">
      <alignment horizontal="left" indent="1"/>
    </xf>
    <xf numFmtId="0" fontId="20" fillId="0" borderId="0" xfId="1" applyFont="1" applyAlignment="1">
      <alignment horizontal="left" wrapText="1" indent="1"/>
    </xf>
    <xf numFmtId="0" fontId="20" fillId="0" borderId="0" xfId="1" applyFont="1" applyAlignment="1">
      <alignment horizontal="left" indent="1"/>
    </xf>
    <xf numFmtId="0" fontId="27" fillId="0" borderId="7" xfId="0" applyFont="1" applyBorder="1" applyAlignment="1">
      <alignment horizontal="center" vertical="center" wrapText="1" indent="1"/>
    </xf>
    <xf numFmtId="0" fontId="27" fillId="0" borderId="8" xfId="0" applyFont="1" applyBorder="1" applyAlignment="1">
      <alignment horizontal="center" vertical="center" wrapText="1" indent="1"/>
    </xf>
    <xf numFmtId="0" fontId="27" fillId="0" borderId="9" xfId="0" applyFont="1" applyBorder="1" applyAlignment="1">
      <alignment horizontal="center" vertical="center" wrapText="1" indent="1"/>
    </xf>
    <xf numFmtId="0" fontId="21" fillId="5" borderId="10" xfId="0" applyFont="1" applyFill="1" applyBorder="1" applyAlignment="1">
      <alignment horizontal="left" wrapText="1" indent="1"/>
    </xf>
    <xf numFmtId="0" fontId="21" fillId="5" borderId="11" xfId="0" applyFont="1" applyFill="1" applyBorder="1" applyAlignment="1">
      <alignment horizontal="left" wrapText="1" indent="1"/>
    </xf>
    <xf numFmtId="0" fontId="21" fillId="5" borderId="11" xfId="0" applyFont="1" applyFill="1" applyBorder="1" applyAlignment="1">
      <alignment wrapText="1"/>
    </xf>
    <xf numFmtId="0" fontId="21" fillId="5" borderId="10" xfId="0" applyFont="1" applyFill="1" applyBorder="1" applyAlignment="1">
      <alignment horizontal="left" wrapText="1" indent="2"/>
    </xf>
    <xf numFmtId="0" fontId="22" fillId="5" borderId="10" xfId="0" applyFont="1" applyFill="1" applyBorder="1" applyAlignment="1">
      <alignment horizontal="left" wrapText="1" indent="4"/>
    </xf>
    <xf numFmtId="0" fontId="22" fillId="5" borderId="11" xfId="0" applyFont="1" applyFill="1" applyBorder="1" applyAlignment="1">
      <alignment wrapText="1"/>
    </xf>
    <xf numFmtId="0" fontId="21" fillId="5" borderId="12" xfId="0" applyFont="1" applyFill="1" applyBorder="1" applyAlignment="1">
      <alignment horizontal="left" wrapText="1" indent="1"/>
    </xf>
    <xf numFmtId="4" fontId="21" fillId="5" borderId="13" xfId="0" applyNumberFormat="1" applyFont="1" applyFill="1" applyBorder="1" applyAlignment="1">
      <alignment wrapText="1"/>
    </xf>
    <xf numFmtId="0" fontId="21" fillId="5" borderId="13" xfId="0" applyFont="1" applyFill="1" applyBorder="1" applyAlignment="1">
      <alignment wrapText="1"/>
    </xf>
    <xf numFmtId="0" fontId="21" fillId="5" borderId="14" xfId="0" applyFont="1" applyFill="1" applyBorder="1" applyAlignment="1">
      <alignment wrapText="1"/>
    </xf>
    <xf numFmtId="4" fontId="23" fillId="6" borderId="6" xfId="0" applyNumberFormat="1" applyFont="1" applyFill="1" applyBorder="1" applyAlignment="1">
      <alignment horizontal="right" wrapText="1"/>
    </xf>
    <xf numFmtId="4" fontId="21" fillId="5" borderId="6" xfId="0" applyNumberFormat="1" applyFont="1" applyFill="1" applyBorder="1" applyAlignment="1">
      <alignment horizontal="right" wrapText="1"/>
    </xf>
    <xf numFmtId="4" fontId="24" fillId="5" borderId="6" xfId="0" applyNumberFormat="1" applyFont="1" applyFill="1" applyBorder="1" applyAlignment="1">
      <alignment horizontal="right" wrapText="1"/>
    </xf>
    <xf numFmtId="0" fontId="20" fillId="0" borderId="0" xfId="1" applyFont="1" applyAlignment="1">
      <alignment horizontal="right"/>
    </xf>
    <xf numFmtId="0" fontId="20" fillId="0" borderId="0" xfId="0" applyFont="1" applyAlignment="1">
      <alignment horizontal="right"/>
    </xf>
    <xf numFmtId="0" fontId="27" fillId="0" borderId="8" xfId="0" applyFont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left" wrapText="1" indent="1"/>
    </xf>
    <xf numFmtId="0" fontId="23" fillId="6" borderId="11" xfId="0" applyFont="1" applyFill="1" applyBorder="1" applyAlignment="1">
      <alignment horizontal="right" wrapText="1" indent="1"/>
    </xf>
    <xf numFmtId="0" fontId="21" fillId="5" borderId="10" xfId="0" applyFont="1" applyFill="1" applyBorder="1" applyAlignment="1">
      <alignment horizontal="left" wrapText="1" indent="3"/>
    </xf>
    <xf numFmtId="0" fontId="21" fillId="5" borderId="11" xfId="0" applyFont="1" applyFill="1" applyBorder="1" applyAlignment="1">
      <alignment horizontal="right" wrapText="1" indent="1"/>
    </xf>
    <xf numFmtId="0" fontId="21" fillId="5" borderId="10" xfId="0" applyFont="1" applyFill="1" applyBorder="1" applyAlignment="1">
      <alignment horizontal="left" wrapText="1" indent="4"/>
    </xf>
    <xf numFmtId="0" fontId="24" fillId="5" borderId="10" xfId="0" applyFont="1" applyFill="1" applyBorder="1" applyAlignment="1">
      <alignment horizontal="left" wrapText="1" indent="5"/>
    </xf>
    <xf numFmtId="0" fontId="24" fillId="5" borderId="11" xfId="0" applyFont="1" applyFill="1" applyBorder="1" applyAlignment="1">
      <alignment horizontal="left" wrapText="1" indent="1"/>
    </xf>
    <xf numFmtId="0" fontId="24" fillId="5" borderId="12" xfId="0" applyFont="1" applyFill="1" applyBorder="1" applyAlignment="1">
      <alignment horizontal="left" wrapText="1" indent="5"/>
    </xf>
    <xf numFmtId="0" fontId="24" fillId="5" borderId="13" xfId="0" applyFont="1" applyFill="1" applyBorder="1" applyAlignment="1">
      <alignment horizontal="right" wrapText="1" indent="1"/>
    </xf>
    <xf numFmtId="4" fontId="24" fillId="5" borderId="13" xfId="0" applyNumberFormat="1" applyFont="1" applyFill="1" applyBorder="1" applyAlignment="1">
      <alignment horizontal="right" wrapText="1"/>
    </xf>
    <xf numFmtId="0" fontId="24" fillId="5" borderId="13" xfId="0" applyFont="1" applyFill="1" applyBorder="1" applyAlignment="1">
      <alignment horizontal="left" wrapText="1" indent="1"/>
    </xf>
    <xf numFmtId="0" fontId="24" fillId="5" borderId="14" xfId="0" applyFont="1" applyFill="1" applyBorder="1" applyAlignment="1">
      <alignment horizontal="left" wrapText="1" indent="1"/>
    </xf>
    <xf numFmtId="0" fontId="23" fillId="6" borderId="11" xfId="0" applyFont="1" applyFill="1" applyBorder="1" applyAlignment="1">
      <alignment wrapText="1"/>
    </xf>
    <xf numFmtId="0" fontId="24" fillId="5" borderId="11" xfId="0" applyFont="1" applyFill="1" applyBorder="1" applyAlignment="1">
      <alignment wrapText="1"/>
    </xf>
    <xf numFmtId="4" fontId="24" fillId="5" borderId="13" xfId="0" applyNumberFormat="1" applyFont="1" applyFill="1" applyBorder="1" applyAlignment="1">
      <alignment wrapText="1"/>
    </xf>
    <xf numFmtId="0" fontId="24" fillId="5" borderId="13" xfId="0" applyFont="1" applyFill="1" applyBorder="1" applyAlignment="1">
      <alignment wrapText="1"/>
    </xf>
    <xf numFmtId="0" fontId="26" fillId="5" borderId="13" xfId="0" applyFont="1" applyFill="1" applyBorder="1" applyAlignment="1">
      <alignment wrapText="1"/>
    </xf>
    <xf numFmtId="0" fontId="24" fillId="5" borderId="14" xfId="0" applyFont="1" applyFill="1" applyBorder="1" applyAlignment="1">
      <alignment wrapText="1"/>
    </xf>
    <xf numFmtId="0" fontId="27" fillId="0" borderId="15" xfId="0" applyFont="1" applyBorder="1" applyAlignment="1">
      <alignment horizontal="center" vertical="center" wrapText="1" indent="1"/>
    </xf>
    <xf numFmtId="0" fontId="25" fillId="6" borderId="16" xfId="0" applyFont="1" applyFill="1" applyBorder="1" applyAlignment="1">
      <alignment horizontal="left" wrapText="1" indent="1"/>
    </xf>
    <xf numFmtId="4" fontId="25" fillId="6" borderId="17" xfId="0" applyNumberFormat="1" applyFont="1" applyFill="1" applyBorder="1" applyAlignment="1">
      <alignment horizontal="right" wrapText="1" indent="1"/>
    </xf>
    <xf numFmtId="4" fontId="25" fillId="6" borderId="18" xfId="0" applyNumberFormat="1" applyFont="1" applyFill="1" applyBorder="1" applyAlignment="1">
      <alignment horizontal="right" wrapText="1" indent="1"/>
    </xf>
    <xf numFmtId="4" fontId="21" fillId="5" borderId="11" xfId="0" applyNumberFormat="1" applyFont="1" applyFill="1" applyBorder="1" applyAlignment="1">
      <alignment horizontal="right" wrapText="1" indent="1"/>
    </xf>
    <xf numFmtId="0" fontId="22" fillId="7" borderId="10" xfId="0" applyFont="1" applyFill="1" applyBorder="1" applyAlignment="1">
      <alignment horizontal="left" wrapText="1" indent="2"/>
    </xf>
    <xf numFmtId="4" fontId="22" fillId="7" borderId="11" xfId="0" applyNumberFormat="1" applyFont="1" applyFill="1" applyBorder="1" applyAlignment="1">
      <alignment horizontal="right" wrapText="1" indent="1"/>
    </xf>
    <xf numFmtId="0" fontId="21" fillId="5" borderId="10" xfId="0" applyFont="1" applyFill="1" applyBorder="1" applyAlignment="1">
      <alignment horizontal="left" wrapText="1" indent="5"/>
    </xf>
    <xf numFmtId="0" fontId="24" fillId="5" borderId="10" xfId="0" applyFont="1" applyFill="1" applyBorder="1" applyAlignment="1">
      <alignment horizontal="left" wrapText="1" indent="6"/>
    </xf>
    <xf numFmtId="0" fontId="22" fillId="7" borderId="11" xfId="0" applyFont="1" applyFill="1" applyBorder="1" applyAlignment="1">
      <alignment horizontal="left" wrapText="1" indent="1"/>
    </xf>
    <xf numFmtId="0" fontId="22" fillId="7" borderId="11" xfId="0" applyFont="1" applyFill="1" applyBorder="1" applyAlignment="1">
      <alignment horizontal="right" wrapText="1" indent="1"/>
    </xf>
    <xf numFmtId="0" fontId="24" fillId="5" borderId="12" xfId="0" applyFont="1" applyFill="1" applyBorder="1" applyAlignment="1">
      <alignment horizontal="left" wrapText="1" indent="6"/>
    </xf>
    <xf numFmtId="0" fontId="26" fillId="5" borderId="13" xfId="0" applyFont="1" applyFill="1" applyBorder="1" applyAlignment="1">
      <alignment horizontal="left" wrapText="1" inden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selection activeCell="F27" sqref="F27"/>
    </sheetView>
  </sheetViews>
  <sheetFormatPr defaultRowHeight="15" x14ac:dyDescent="0.25"/>
  <cols>
    <col min="1" max="4" width="9.140625" style="1"/>
    <col min="5" max="5" width="40.7109375" style="1" customWidth="1"/>
    <col min="6" max="6" width="15.140625" style="1" bestFit="1" customWidth="1"/>
    <col min="7" max="7" width="12.85546875" style="1" customWidth="1"/>
    <col min="8" max="8" width="13.28515625" style="1" customWidth="1"/>
    <col min="9" max="9" width="14.42578125" style="1" customWidth="1"/>
    <col min="10" max="10" width="15.140625" style="1" customWidth="1"/>
    <col min="11" max="16384" width="9.140625" style="1"/>
  </cols>
  <sheetData>
    <row r="1" spans="1:10" ht="15.75" x14ac:dyDescent="0.25">
      <c r="A1" s="77" t="s">
        <v>23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0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90"/>
      <c r="J3" s="90"/>
    </row>
    <row r="4" spans="1:10" ht="15.75" x14ac:dyDescent="0.25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2" customHeight="1" x14ac:dyDescent="0.25">
      <c r="A5" s="3"/>
      <c r="B5" s="4"/>
      <c r="C5" s="4"/>
      <c r="D5" s="4"/>
      <c r="E5" s="5"/>
      <c r="F5" s="6"/>
      <c r="G5" s="6"/>
      <c r="H5" s="6"/>
      <c r="I5" s="6"/>
      <c r="J5" s="7" t="s">
        <v>2</v>
      </c>
    </row>
    <row r="6" spans="1:10" ht="39" customHeight="1" x14ac:dyDescent="0.25">
      <c r="A6" s="8"/>
      <c r="B6" s="9"/>
      <c r="C6" s="9"/>
      <c r="D6" s="10"/>
      <c r="E6" s="11"/>
      <c r="F6" s="12" t="s">
        <v>24</v>
      </c>
      <c r="G6" s="12" t="s">
        <v>25</v>
      </c>
      <c r="H6" s="12" t="s">
        <v>26</v>
      </c>
      <c r="I6" s="12" t="s">
        <v>3</v>
      </c>
      <c r="J6" s="12" t="s">
        <v>27</v>
      </c>
    </row>
    <row r="7" spans="1:10" x14ac:dyDescent="0.25">
      <c r="A7" s="91" t="s">
        <v>4</v>
      </c>
      <c r="B7" s="76"/>
      <c r="C7" s="76"/>
      <c r="D7" s="76"/>
      <c r="E7" s="92"/>
      <c r="F7" s="48">
        <f>F8+F9</f>
        <v>1865209.71</v>
      </c>
      <c r="G7" s="48">
        <f t="shared" ref="G7:J7" si="0">G8+G9</f>
        <v>2226052.52</v>
      </c>
      <c r="H7" s="48">
        <f t="shared" si="0"/>
        <v>2205645.31</v>
      </c>
      <c r="I7" s="48">
        <f t="shared" si="0"/>
        <v>2152045.31</v>
      </c>
      <c r="J7" s="48">
        <f t="shared" si="0"/>
        <v>2145645.31</v>
      </c>
    </row>
    <row r="8" spans="1:10" x14ac:dyDescent="0.25">
      <c r="A8" s="93" t="s">
        <v>5</v>
      </c>
      <c r="B8" s="94"/>
      <c r="C8" s="94"/>
      <c r="D8" s="94"/>
      <c r="E8" s="89"/>
      <c r="F8" s="49">
        <f>'1.2. Plan prihoda i rashoda'!B24</f>
        <v>1865209.71</v>
      </c>
      <c r="G8" s="49">
        <f>'1.2. Plan prihoda i rashoda'!C24</f>
        <v>2226052.52</v>
      </c>
      <c r="H8" s="49">
        <f>'1.2. Plan prihoda i rashoda'!E10</f>
        <v>2205645.31</v>
      </c>
      <c r="I8" s="49">
        <f>'1.2. Plan prihoda i rashoda'!G10</f>
        <v>2152045.31</v>
      </c>
      <c r="J8" s="49">
        <f>'1.2. Plan prihoda i rashoda'!I10</f>
        <v>2145645.31</v>
      </c>
    </row>
    <row r="9" spans="1:10" x14ac:dyDescent="0.25">
      <c r="A9" s="95" t="s">
        <v>6</v>
      </c>
      <c r="B9" s="89"/>
      <c r="C9" s="89"/>
      <c r="D9" s="89"/>
      <c r="E9" s="89"/>
      <c r="F9" s="49">
        <v>0</v>
      </c>
      <c r="G9" s="49">
        <v>0</v>
      </c>
      <c r="H9" s="49">
        <v>0</v>
      </c>
      <c r="I9" s="49">
        <v>0</v>
      </c>
      <c r="J9" s="49">
        <v>0</v>
      </c>
    </row>
    <row r="10" spans="1:10" x14ac:dyDescent="0.25">
      <c r="A10" s="14" t="s">
        <v>7</v>
      </c>
      <c r="B10" s="15"/>
      <c r="C10" s="15"/>
      <c r="D10" s="15"/>
      <c r="E10" s="15"/>
      <c r="F10" s="48">
        <f>F11+F12</f>
        <v>1856167.81</v>
      </c>
      <c r="G10" s="48">
        <f t="shared" ref="G10:J10" si="1">G11+G12</f>
        <v>2243070.02</v>
      </c>
      <c r="H10" s="48">
        <f t="shared" si="1"/>
        <v>2223875.31</v>
      </c>
      <c r="I10" s="48">
        <f t="shared" si="1"/>
        <v>2152045.31</v>
      </c>
      <c r="J10" s="48">
        <f t="shared" si="1"/>
        <v>2145645.31</v>
      </c>
    </row>
    <row r="11" spans="1:10" x14ac:dyDescent="0.25">
      <c r="A11" s="96" t="s">
        <v>8</v>
      </c>
      <c r="B11" s="94"/>
      <c r="C11" s="94"/>
      <c r="D11" s="94"/>
      <c r="E11" s="94"/>
      <c r="F11" s="49">
        <f>'1.2. Plan prihoda i rashoda'!B29</f>
        <v>1840645.86</v>
      </c>
      <c r="G11" s="49">
        <f>'1.2. Plan prihoda i rashoda'!C29</f>
        <v>2226322.15</v>
      </c>
      <c r="H11" s="49">
        <f>'1.2. Plan prihoda i rashoda'!E29</f>
        <v>2212005.31</v>
      </c>
      <c r="I11" s="49">
        <f>'1.2. Plan prihoda i rashoda'!G29</f>
        <v>2140175.31</v>
      </c>
      <c r="J11" s="49">
        <f>'1.2. Plan prihoda i rashoda'!I29</f>
        <v>2133775.31</v>
      </c>
    </row>
    <row r="12" spans="1:10" x14ac:dyDescent="0.25">
      <c r="A12" s="88" t="s">
        <v>9</v>
      </c>
      <c r="B12" s="89"/>
      <c r="C12" s="89"/>
      <c r="D12" s="89"/>
      <c r="E12" s="89"/>
      <c r="F12" s="50">
        <f>'1.2. Plan prihoda i rashoda'!B45</f>
        <v>15521.95</v>
      </c>
      <c r="G12" s="50">
        <f>'1.2. Plan prihoda i rashoda'!C45</f>
        <v>16747.87</v>
      </c>
      <c r="H12" s="50">
        <f>'1.2. Plan prihoda i rashoda'!E45</f>
        <v>11870</v>
      </c>
      <c r="I12" s="50">
        <f>'1.2. Plan prihoda i rashoda'!G45</f>
        <v>11870</v>
      </c>
      <c r="J12" s="50">
        <f>'1.2. Plan prihoda i rashoda'!I45</f>
        <v>11870</v>
      </c>
    </row>
    <row r="13" spans="1:10" x14ac:dyDescent="0.25">
      <c r="A13" s="75" t="s">
        <v>10</v>
      </c>
      <c r="B13" s="76"/>
      <c r="C13" s="76"/>
      <c r="D13" s="76"/>
      <c r="E13" s="76"/>
      <c r="F13" s="48">
        <f>F7-F10</f>
        <v>9041.8999999999069</v>
      </c>
      <c r="G13" s="48">
        <f t="shared" ref="G13:J13" si="2">G7-G10</f>
        <v>-17017.5</v>
      </c>
      <c r="H13" s="48">
        <f t="shared" si="2"/>
        <v>-18230</v>
      </c>
      <c r="I13" s="48">
        <f t="shared" si="2"/>
        <v>0</v>
      </c>
      <c r="J13" s="48">
        <f t="shared" si="2"/>
        <v>0</v>
      </c>
    </row>
    <row r="14" spans="1:10" ht="15" customHeight="1" x14ac:dyDescent="0.25">
      <c r="A14" s="2"/>
      <c r="B14" s="17"/>
      <c r="C14" s="17"/>
      <c r="D14" s="17"/>
      <c r="E14" s="17"/>
      <c r="F14" s="17"/>
      <c r="G14" s="17"/>
      <c r="H14" s="18"/>
      <c r="I14" s="18"/>
      <c r="J14" s="18"/>
    </row>
    <row r="15" spans="1:10" ht="15.75" x14ac:dyDescent="0.25">
      <c r="A15" s="77" t="s">
        <v>11</v>
      </c>
      <c r="B15" s="78"/>
      <c r="C15" s="78"/>
      <c r="D15" s="78"/>
      <c r="E15" s="78"/>
      <c r="F15" s="78"/>
      <c r="G15" s="78"/>
      <c r="H15" s="78"/>
      <c r="I15" s="78"/>
      <c r="J15" s="78"/>
    </row>
    <row r="16" spans="1:10" ht="12" customHeight="1" x14ac:dyDescent="0.25">
      <c r="A16" s="2"/>
      <c r="B16" s="17"/>
      <c r="C16" s="17"/>
      <c r="D16" s="17"/>
      <c r="E16" s="17"/>
      <c r="F16" s="17"/>
      <c r="G16" s="17"/>
      <c r="H16" s="18"/>
      <c r="I16" s="18"/>
      <c r="J16" s="18"/>
    </row>
    <row r="17" spans="1:10" ht="38.25" customHeight="1" x14ac:dyDescent="0.25">
      <c r="A17" s="8"/>
      <c r="B17" s="9"/>
      <c r="C17" s="9"/>
      <c r="D17" s="10"/>
      <c r="E17" s="11"/>
      <c r="F17" s="12" t="s">
        <v>24</v>
      </c>
      <c r="G17" s="12" t="s">
        <v>25</v>
      </c>
      <c r="H17" s="12" t="s">
        <v>26</v>
      </c>
      <c r="I17" s="12" t="s">
        <v>3</v>
      </c>
      <c r="J17" s="12" t="s">
        <v>27</v>
      </c>
    </row>
    <row r="18" spans="1:10" x14ac:dyDescent="0.25">
      <c r="A18" s="88" t="s">
        <v>12</v>
      </c>
      <c r="B18" s="89"/>
      <c r="C18" s="89"/>
      <c r="D18" s="89"/>
      <c r="E18" s="89"/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88" t="s">
        <v>13</v>
      </c>
      <c r="B19" s="89"/>
      <c r="C19" s="89"/>
      <c r="D19" s="89"/>
      <c r="E19" s="89"/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75" t="s">
        <v>14</v>
      </c>
      <c r="B20" s="76"/>
      <c r="C20" s="76"/>
      <c r="D20" s="76"/>
      <c r="E20" s="76"/>
      <c r="F20" s="13">
        <f>F18-F19</f>
        <v>0</v>
      </c>
      <c r="G20" s="13">
        <f t="shared" ref="G20:J20" si="3">G18-G19</f>
        <v>0</v>
      </c>
      <c r="H20" s="13">
        <f t="shared" si="3"/>
        <v>0</v>
      </c>
      <c r="I20" s="13">
        <f t="shared" si="3"/>
        <v>0</v>
      </c>
      <c r="J20" s="13">
        <f t="shared" si="3"/>
        <v>0</v>
      </c>
    </row>
    <row r="21" spans="1:10" x14ac:dyDescent="0.25">
      <c r="A21" s="75" t="s">
        <v>15</v>
      </c>
      <c r="B21" s="76"/>
      <c r="C21" s="76"/>
      <c r="D21" s="76"/>
      <c r="E21" s="76"/>
      <c r="F21" s="48">
        <f>F13+F20</f>
        <v>9041.8999999999069</v>
      </c>
      <c r="G21" s="48">
        <f t="shared" ref="G21:J21" si="4">G13+G20</f>
        <v>-17017.5</v>
      </c>
      <c r="H21" s="48">
        <f t="shared" si="4"/>
        <v>-18230</v>
      </c>
      <c r="I21" s="13">
        <f t="shared" si="4"/>
        <v>0</v>
      </c>
      <c r="J21" s="13">
        <f t="shared" si="4"/>
        <v>0</v>
      </c>
    </row>
    <row r="22" spans="1:10" ht="15" customHeight="1" x14ac:dyDescent="0.25">
      <c r="A22" s="19"/>
      <c r="B22" s="17"/>
      <c r="C22" s="17"/>
      <c r="D22" s="17"/>
      <c r="E22" s="17"/>
      <c r="F22" s="17"/>
      <c r="G22" s="17"/>
      <c r="H22" s="18"/>
      <c r="I22" s="18"/>
      <c r="J22" s="18"/>
    </row>
    <row r="23" spans="1:10" ht="15.75" x14ac:dyDescent="0.25">
      <c r="A23" s="77" t="s">
        <v>16</v>
      </c>
      <c r="B23" s="78"/>
      <c r="C23" s="78"/>
      <c r="D23" s="78"/>
      <c r="E23" s="78"/>
      <c r="F23" s="78"/>
      <c r="G23" s="78"/>
      <c r="H23" s="78"/>
      <c r="I23" s="78"/>
      <c r="J23" s="78"/>
    </row>
    <row r="24" spans="1:10" ht="12" customHeight="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37.5" customHeight="1" x14ac:dyDescent="0.25">
      <c r="A25" s="8"/>
      <c r="B25" s="9"/>
      <c r="C25" s="9"/>
      <c r="D25" s="10"/>
      <c r="E25" s="11"/>
      <c r="F25" s="12" t="s">
        <v>24</v>
      </c>
      <c r="G25" s="12" t="s">
        <v>25</v>
      </c>
      <c r="H25" s="12" t="s">
        <v>26</v>
      </c>
      <c r="I25" s="12" t="s">
        <v>3</v>
      </c>
      <c r="J25" s="12" t="s">
        <v>27</v>
      </c>
    </row>
    <row r="26" spans="1:10" ht="15" customHeight="1" x14ac:dyDescent="0.25">
      <c r="A26" s="79" t="s">
        <v>17</v>
      </c>
      <c r="B26" s="80"/>
      <c r="C26" s="80"/>
      <c r="D26" s="80"/>
      <c r="E26" s="81"/>
      <c r="F26" s="51">
        <v>7975.6</v>
      </c>
      <c r="G26" s="51">
        <v>17017.5</v>
      </c>
      <c r="H26" s="51">
        <v>18230</v>
      </c>
      <c r="I26" s="22">
        <v>0</v>
      </c>
      <c r="J26" s="23">
        <v>0</v>
      </c>
    </row>
    <row r="27" spans="1:10" ht="15" customHeight="1" x14ac:dyDescent="0.25">
      <c r="A27" s="75" t="s">
        <v>18</v>
      </c>
      <c r="B27" s="76"/>
      <c r="C27" s="76"/>
      <c r="D27" s="76"/>
      <c r="E27" s="76"/>
      <c r="F27" s="52">
        <f>F21+F26</f>
        <v>17017.499999999905</v>
      </c>
      <c r="G27" s="52">
        <f t="shared" ref="G27:J27" si="5">G21+G26</f>
        <v>0</v>
      </c>
      <c r="H27" s="52">
        <f t="shared" si="5"/>
        <v>0</v>
      </c>
      <c r="I27" s="24">
        <f t="shared" si="5"/>
        <v>0</v>
      </c>
      <c r="J27" s="25">
        <f t="shared" si="5"/>
        <v>0</v>
      </c>
    </row>
    <row r="28" spans="1:10" ht="27.75" customHeight="1" x14ac:dyDescent="0.25">
      <c r="A28" s="82" t="s">
        <v>19</v>
      </c>
      <c r="B28" s="83"/>
      <c r="C28" s="83"/>
      <c r="D28" s="83"/>
      <c r="E28" s="84"/>
      <c r="F28" s="24">
        <f>F13+F20+F26-F27</f>
        <v>0</v>
      </c>
      <c r="G28" s="24">
        <f>G13+G20+G26-G27</f>
        <v>0</v>
      </c>
      <c r="H28" s="24">
        <f t="shared" ref="H28:J28" si="6">H13+H20+H26-H27</f>
        <v>0</v>
      </c>
      <c r="I28" s="24">
        <f t="shared" si="6"/>
        <v>0</v>
      </c>
      <c r="J28" s="25">
        <f t="shared" si="6"/>
        <v>0</v>
      </c>
    </row>
    <row r="29" spans="1:10" ht="15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</row>
    <row r="30" spans="1:10" ht="15.75" x14ac:dyDescent="0.25">
      <c r="A30" s="85" t="s">
        <v>20</v>
      </c>
      <c r="B30" s="85"/>
      <c r="C30" s="85"/>
      <c r="D30" s="85"/>
      <c r="E30" s="85"/>
      <c r="F30" s="85"/>
      <c r="G30" s="85"/>
      <c r="H30" s="85"/>
      <c r="I30" s="85"/>
      <c r="J30" s="85"/>
    </row>
    <row r="31" spans="1:10" ht="12" customHeight="1" x14ac:dyDescent="0.25">
      <c r="A31" s="28"/>
      <c r="B31" s="29"/>
      <c r="C31" s="29"/>
      <c r="D31" s="29"/>
      <c r="E31" s="29"/>
      <c r="F31" s="29"/>
      <c r="G31" s="29"/>
      <c r="H31" s="30"/>
      <c r="I31" s="30"/>
      <c r="J31" s="30"/>
    </row>
    <row r="32" spans="1:10" ht="39" customHeight="1" x14ac:dyDescent="0.25">
      <c r="A32" s="31"/>
      <c r="B32" s="32"/>
      <c r="C32" s="32"/>
      <c r="D32" s="33"/>
      <c r="E32" s="34"/>
      <c r="F32" s="12" t="s">
        <v>24</v>
      </c>
      <c r="G32" s="12" t="s">
        <v>25</v>
      </c>
      <c r="H32" s="12" t="s">
        <v>26</v>
      </c>
      <c r="I32" s="12" t="s">
        <v>3</v>
      </c>
      <c r="J32" s="12" t="s">
        <v>27</v>
      </c>
    </row>
    <row r="33" spans="1:10" x14ac:dyDescent="0.25">
      <c r="A33" s="79" t="s">
        <v>17</v>
      </c>
      <c r="B33" s="80"/>
      <c r="C33" s="80"/>
      <c r="D33" s="80"/>
      <c r="E33" s="81"/>
      <c r="F33" s="51">
        <f>F26</f>
        <v>7975.6</v>
      </c>
      <c r="G33" s="51">
        <f>G26</f>
        <v>17017.5</v>
      </c>
      <c r="H33" s="51">
        <f>H26</f>
        <v>18230</v>
      </c>
      <c r="I33" s="22">
        <f>H36</f>
        <v>0</v>
      </c>
      <c r="J33" s="23">
        <f>I36</f>
        <v>0</v>
      </c>
    </row>
    <row r="34" spans="1:10" ht="15" customHeight="1" x14ac:dyDescent="0.25">
      <c r="A34" s="79" t="s">
        <v>21</v>
      </c>
      <c r="B34" s="80"/>
      <c r="C34" s="80"/>
      <c r="D34" s="80"/>
      <c r="E34" s="81"/>
      <c r="F34" s="51">
        <v>0</v>
      </c>
      <c r="G34" s="51">
        <v>0</v>
      </c>
      <c r="H34" s="51">
        <v>0</v>
      </c>
      <c r="I34" s="22">
        <v>0</v>
      </c>
      <c r="J34" s="23">
        <v>0</v>
      </c>
    </row>
    <row r="35" spans="1:10" x14ac:dyDescent="0.25">
      <c r="A35" s="79" t="s">
        <v>22</v>
      </c>
      <c r="B35" s="86"/>
      <c r="C35" s="86"/>
      <c r="D35" s="86"/>
      <c r="E35" s="87"/>
      <c r="F35" s="51">
        <f>F21</f>
        <v>9041.8999999999069</v>
      </c>
      <c r="G35" s="51">
        <f>G21</f>
        <v>-17017.5</v>
      </c>
      <c r="H35" s="51">
        <f>H21</f>
        <v>-18230</v>
      </c>
      <c r="I35" s="22">
        <v>0</v>
      </c>
      <c r="J35" s="23">
        <v>0</v>
      </c>
    </row>
    <row r="36" spans="1:10" ht="15" customHeight="1" x14ac:dyDescent="0.25">
      <c r="A36" s="75" t="s">
        <v>18</v>
      </c>
      <c r="B36" s="76"/>
      <c r="C36" s="76"/>
      <c r="D36" s="76"/>
      <c r="E36" s="76"/>
      <c r="F36" s="53">
        <f>F33-F34+F35</f>
        <v>17017.499999999905</v>
      </c>
      <c r="G36" s="53">
        <f t="shared" ref="G36:J36" si="7">G33-G34+G35</f>
        <v>0</v>
      </c>
      <c r="H36" s="53">
        <f t="shared" si="7"/>
        <v>0</v>
      </c>
      <c r="I36" s="35">
        <f t="shared" si="7"/>
        <v>0</v>
      </c>
      <c r="J36" s="36">
        <f t="shared" si="7"/>
        <v>0</v>
      </c>
    </row>
    <row r="37" spans="1:10" ht="17.25" customHeight="1" x14ac:dyDescent="0.25"/>
    <row r="38" spans="1:10" x14ac:dyDescent="0.25">
      <c r="A38" s="73"/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9" customHeight="1" x14ac:dyDescent="0.25"/>
  </sheetData>
  <mergeCells count="24">
    <mergeCell ref="A19:E19"/>
    <mergeCell ref="A1:J1"/>
    <mergeCell ref="A3:J3"/>
    <mergeCell ref="A4:J4"/>
    <mergeCell ref="A7:E7"/>
    <mergeCell ref="A8:E8"/>
    <mergeCell ref="A9:E9"/>
    <mergeCell ref="A11:E11"/>
    <mergeCell ref="A12:E12"/>
    <mergeCell ref="A13:E13"/>
    <mergeCell ref="A15:J15"/>
    <mergeCell ref="A18:E18"/>
    <mergeCell ref="A38:J38"/>
    <mergeCell ref="A20:E20"/>
    <mergeCell ref="A21:E21"/>
    <mergeCell ref="A23:J23"/>
    <mergeCell ref="A26:E26"/>
    <mergeCell ref="A27:E27"/>
    <mergeCell ref="A28:E28"/>
    <mergeCell ref="A30:J30"/>
    <mergeCell ref="A33:E33"/>
    <mergeCell ref="A34:E34"/>
    <mergeCell ref="A35:E35"/>
    <mergeCell ref="A36:E36"/>
  </mergeCells>
  <printOptions horizontalCentered="1" verticalCentered="1"/>
  <pageMargins left="0.25" right="0.25" top="0.75" bottom="0.75" header="0.3" footer="0.3"/>
  <pageSetup paperSize="9" scale="7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opLeftCell="A13" workbookViewId="0">
      <selection activeCell="A30" sqref="A30"/>
    </sheetView>
  </sheetViews>
  <sheetFormatPr defaultRowHeight="11.25" x14ac:dyDescent="0.15"/>
  <cols>
    <col min="1" max="1" width="43" style="37" customWidth="1"/>
    <col min="2" max="2" width="13.5703125" style="37" customWidth="1"/>
    <col min="3" max="3" width="12.42578125" style="37" customWidth="1"/>
    <col min="4" max="4" width="9.7109375" style="37" customWidth="1"/>
    <col min="5" max="5" width="12.7109375" style="37" customWidth="1"/>
    <col min="6" max="6" width="7.85546875" style="37" customWidth="1"/>
    <col min="7" max="7" width="12.85546875" style="37" customWidth="1"/>
    <col min="8" max="8" width="9" style="37" bestFit="1" customWidth="1"/>
    <col min="9" max="9" width="13.140625" style="37" customWidth="1"/>
    <col min="10" max="10" width="7.85546875" style="37" customWidth="1"/>
    <col min="11" max="16384" width="9.140625" style="37"/>
  </cols>
  <sheetData>
    <row r="1" spans="1:10" s="1" customFormat="1" ht="15.75" x14ac:dyDescent="0.25">
      <c r="A1" s="77" t="s">
        <v>23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s="1" customFormat="1" ht="10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1" customFormat="1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90"/>
      <c r="J3" s="90"/>
    </row>
    <row r="4" spans="1:10" customFormat="1" ht="15.75" x14ac:dyDescent="0.25">
      <c r="A4" s="97" t="s">
        <v>99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customFormat="1" ht="8.25" customHeight="1" x14ac:dyDescent="0.25">
      <c r="A5" s="54"/>
      <c r="B5" s="54"/>
      <c r="C5" s="54"/>
      <c r="D5" s="54"/>
      <c r="E5" s="55"/>
    </row>
    <row r="6" spans="1:10" customFormat="1" ht="15.75" customHeight="1" x14ac:dyDescent="0.25">
      <c r="A6" s="97" t="s">
        <v>100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6.75" customHeight="1" thickBot="1" x14ac:dyDescent="0.2">
      <c r="A7" s="98"/>
      <c r="B7" s="99"/>
      <c r="C7" s="99"/>
      <c r="D7" s="99"/>
      <c r="E7" s="99"/>
      <c r="F7" s="99"/>
    </row>
    <row r="8" spans="1:10" s="59" customFormat="1" ht="42.75" thickBot="1" x14ac:dyDescent="0.2">
      <c r="A8" s="102" t="s">
        <v>28</v>
      </c>
      <c r="B8" s="103" t="s">
        <v>102</v>
      </c>
      <c r="C8" s="103" t="s">
        <v>25</v>
      </c>
      <c r="D8" s="103" t="s">
        <v>103</v>
      </c>
      <c r="E8" s="103" t="s">
        <v>29</v>
      </c>
      <c r="F8" s="103" t="s">
        <v>104</v>
      </c>
      <c r="G8" s="103" t="s">
        <v>30</v>
      </c>
      <c r="H8" s="103" t="s">
        <v>31</v>
      </c>
      <c r="I8" s="103" t="s">
        <v>32</v>
      </c>
      <c r="J8" s="104" t="s">
        <v>33</v>
      </c>
    </row>
    <row r="9" spans="1:10" ht="12.75" x14ac:dyDescent="0.2">
      <c r="A9" s="105" t="s">
        <v>34</v>
      </c>
      <c r="B9" s="38"/>
      <c r="C9" s="38"/>
      <c r="D9" s="38"/>
      <c r="E9" s="38"/>
      <c r="F9" s="38"/>
      <c r="G9" s="38"/>
      <c r="H9" s="38"/>
      <c r="I9" s="38"/>
      <c r="J9" s="106"/>
    </row>
    <row r="10" spans="1:10" ht="12.75" x14ac:dyDescent="0.2">
      <c r="A10" s="105" t="s">
        <v>35</v>
      </c>
      <c r="B10" s="61">
        <f>B11+B15+B17+B19+B22</f>
        <v>1865209.71</v>
      </c>
      <c r="C10" s="61">
        <v>2226052.52</v>
      </c>
      <c r="D10" s="61">
        <f t="shared" ref="D10:D24" si="0">C10/B10*100</f>
        <v>119.34596458861455</v>
      </c>
      <c r="E10" s="61">
        <v>2205645.31</v>
      </c>
      <c r="F10" s="62">
        <v>99.08</v>
      </c>
      <c r="G10" s="61">
        <v>2152045.31</v>
      </c>
      <c r="H10" s="62">
        <v>97.57</v>
      </c>
      <c r="I10" s="61">
        <v>2145645.31</v>
      </c>
      <c r="J10" s="107">
        <v>99.7</v>
      </c>
    </row>
    <row r="11" spans="1:10" ht="25.5" x14ac:dyDescent="0.2">
      <c r="A11" s="108" t="s">
        <v>36</v>
      </c>
      <c r="B11" s="61">
        <v>1650956.24</v>
      </c>
      <c r="C11" s="61">
        <v>2003545.56</v>
      </c>
      <c r="D11" s="61">
        <f t="shared" si="0"/>
        <v>121.35667266383754</v>
      </c>
      <c r="E11" s="61">
        <v>1976845</v>
      </c>
      <c r="F11" s="62">
        <v>98.67</v>
      </c>
      <c r="G11" s="61">
        <v>1928245</v>
      </c>
      <c r="H11" s="62">
        <v>97.54</v>
      </c>
      <c r="I11" s="61">
        <v>1921845</v>
      </c>
      <c r="J11" s="107">
        <v>99.67</v>
      </c>
    </row>
    <row r="12" spans="1:10" ht="25.5" x14ac:dyDescent="0.2">
      <c r="A12" s="109" t="s">
        <v>105</v>
      </c>
      <c r="B12" s="63">
        <v>0</v>
      </c>
      <c r="C12" s="63">
        <v>15473.2</v>
      </c>
      <c r="D12" s="63"/>
      <c r="E12" s="64"/>
      <c r="F12" s="64"/>
      <c r="G12" s="64"/>
      <c r="H12" s="64"/>
      <c r="I12" s="64"/>
      <c r="J12" s="110"/>
    </row>
    <row r="13" spans="1:10" ht="25.5" x14ac:dyDescent="0.2">
      <c r="A13" s="109" t="s">
        <v>37</v>
      </c>
      <c r="B13" s="63">
        <v>1618638.64</v>
      </c>
      <c r="C13" s="63">
        <v>1952303.96</v>
      </c>
      <c r="D13" s="63">
        <f t="shared" si="0"/>
        <v>120.61394753309484</v>
      </c>
      <c r="E13" s="63">
        <v>1921845</v>
      </c>
      <c r="F13" s="64">
        <v>98.44</v>
      </c>
      <c r="G13" s="63"/>
      <c r="H13" s="64"/>
      <c r="I13" s="64"/>
      <c r="J13" s="110"/>
    </row>
    <row r="14" spans="1:10" ht="25.5" x14ac:dyDescent="0.2">
      <c r="A14" s="109" t="s">
        <v>38</v>
      </c>
      <c r="B14" s="63">
        <v>32317.599999999999</v>
      </c>
      <c r="C14" s="63">
        <v>35768.400000000001</v>
      </c>
      <c r="D14" s="63">
        <f t="shared" si="0"/>
        <v>110.67777310196303</v>
      </c>
      <c r="E14" s="63">
        <v>55000</v>
      </c>
      <c r="F14" s="64">
        <v>153.77000000000001</v>
      </c>
      <c r="G14" s="63"/>
      <c r="H14" s="64"/>
      <c r="I14" s="64"/>
      <c r="J14" s="110"/>
    </row>
    <row r="15" spans="1:10" ht="12.75" x14ac:dyDescent="0.2">
      <c r="A15" s="108" t="s">
        <v>39</v>
      </c>
      <c r="B15" s="70">
        <v>14.6</v>
      </c>
      <c r="C15" s="62">
        <v>20</v>
      </c>
      <c r="D15" s="61">
        <f t="shared" si="0"/>
        <v>136.98630136986301</v>
      </c>
      <c r="E15" s="62">
        <v>21</v>
      </c>
      <c r="F15" s="62">
        <v>105</v>
      </c>
      <c r="G15" s="62">
        <v>21</v>
      </c>
      <c r="H15" s="62">
        <v>100</v>
      </c>
      <c r="I15" s="62">
        <v>21</v>
      </c>
      <c r="J15" s="107">
        <v>100</v>
      </c>
    </row>
    <row r="16" spans="1:10" ht="12.75" x14ac:dyDescent="0.2">
      <c r="A16" s="109" t="s">
        <v>40</v>
      </c>
      <c r="B16" s="71">
        <v>14.6</v>
      </c>
      <c r="C16" s="64">
        <v>20</v>
      </c>
      <c r="D16" s="63">
        <f t="shared" si="0"/>
        <v>136.98630136986301</v>
      </c>
      <c r="E16" s="64">
        <v>21</v>
      </c>
      <c r="F16" s="64">
        <v>105</v>
      </c>
      <c r="G16" s="64"/>
      <c r="H16" s="64"/>
      <c r="I16" s="64"/>
      <c r="J16" s="110"/>
    </row>
    <row r="17" spans="1:10" ht="38.25" x14ac:dyDescent="0.2">
      <c r="A17" s="108" t="s">
        <v>41</v>
      </c>
      <c r="B17" s="61">
        <v>88826.35</v>
      </c>
      <c r="C17" s="61">
        <v>98565</v>
      </c>
      <c r="D17" s="61">
        <f t="shared" si="0"/>
        <v>110.96369489458925</v>
      </c>
      <c r="E17" s="61">
        <v>96500</v>
      </c>
      <c r="F17" s="62">
        <v>97.9</v>
      </c>
      <c r="G17" s="61">
        <v>91500</v>
      </c>
      <c r="H17" s="62">
        <v>94.82</v>
      </c>
      <c r="I17" s="61">
        <v>91500</v>
      </c>
      <c r="J17" s="107">
        <v>100</v>
      </c>
    </row>
    <row r="18" spans="1:10" ht="12.75" x14ac:dyDescent="0.2">
      <c r="A18" s="109" t="s">
        <v>42</v>
      </c>
      <c r="B18" s="63">
        <v>88826.35</v>
      </c>
      <c r="C18" s="63">
        <v>98565</v>
      </c>
      <c r="D18" s="63">
        <f t="shared" si="0"/>
        <v>110.96369489458925</v>
      </c>
      <c r="E18" s="63">
        <v>96500</v>
      </c>
      <c r="F18" s="64">
        <v>97.9</v>
      </c>
      <c r="G18" s="63"/>
      <c r="H18" s="64"/>
      <c r="I18" s="64"/>
      <c r="J18" s="110"/>
    </row>
    <row r="19" spans="1:10" ht="38.25" x14ac:dyDescent="0.2">
      <c r="A19" s="108" t="s">
        <v>43</v>
      </c>
      <c r="B19" s="61">
        <v>16059.89</v>
      </c>
      <c r="C19" s="61">
        <v>2280</v>
      </c>
      <c r="D19" s="61">
        <f t="shared" si="0"/>
        <v>14.196859380730503</v>
      </c>
      <c r="E19" s="61">
        <v>1880</v>
      </c>
      <c r="F19" s="62">
        <v>82.46</v>
      </c>
      <c r="G19" s="61">
        <v>1880</v>
      </c>
      <c r="H19" s="62">
        <v>100</v>
      </c>
      <c r="I19" s="61">
        <v>1880</v>
      </c>
      <c r="J19" s="107">
        <v>100</v>
      </c>
    </row>
    <row r="20" spans="1:10" ht="25.5" x14ac:dyDescent="0.2">
      <c r="A20" s="109" t="s">
        <v>44</v>
      </c>
      <c r="B20" s="63">
        <v>1578.66</v>
      </c>
      <c r="C20" s="63">
        <v>2280</v>
      </c>
      <c r="D20" s="63">
        <f t="shared" si="0"/>
        <v>144.42628558397627</v>
      </c>
      <c r="E20" s="63">
        <v>1880</v>
      </c>
      <c r="F20" s="64">
        <v>82.46</v>
      </c>
      <c r="G20" s="63"/>
      <c r="H20" s="64"/>
      <c r="I20" s="64"/>
      <c r="J20" s="110"/>
    </row>
    <row r="21" spans="1:10" s="60" customFormat="1" ht="25.5" x14ac:dyDescent="0.2">
      <c r="A21" s="109" t="s">
        <v>122</v>
      </c>
      <c r="B21" s="63">
        <v>14481.23</v>
      </c>
      <c r="C21" s="63"/>
      <c r="D21" s="63">
        <f t="shared" si="0"/>
        <v>0</v>
      </c>
      <c r="E21" s="63"/>
      <c r="F21" s="64"/>
      <c r="G21" s="63"/>
      <c r="H21" s="64"/>
      <c r="I21" s="64"/>
      <c r="J21" s="110"/>
    </row>
    <row r="22" spans="1:10" ht="25.5" x14ac:dyDescent="0.2">
      <c r="A22" s="108" t="s">
        <v>45</v>
      </c>
      <c r="B22" s="61">
        <v>109352.63</v>
      </c>
      <c r="C22" s="61">
        <v>121641.96</v>
      </c>
      <c r="D22" s="61">
        <f t="shared" si="0"/>
        <v>111.23825736975874</v>
      </c>
      <c r="E22" s="61">
        <v>130399.31</v>
      </c>
      <c r="F22" s="62">
        <v>107.2</v>
      </c>
      <c r="G22" s="61">
        <v>130399.31</v>
      </c>
      <c r="H22" s="62">
        <v>100</v>
      </c>
      <c r="I22" s="61">
        <v>130399.31</v>
      </c>
      <c r="J22" s="107">
        <v>100</v>
      </c>
    </row>
    <row r="23" spans="1:10" ht="38.25" x14ac:dyDescent="0.2">
      <c r="A23" s="109" t="s">
        <v>46</v>
      </c>
      <c r="B23" s="63">
        <v>109352.63</v>
      </c>
      <c r="C23" s="63">
        <v>121641.96</v>
      </c>
      <c r="D23" s="63">
        <f t="shared" si="0"/>
        <v>111.23825736975874</v>
      </c>
      <c r="E23" s="63">
        <v>130399.31</v>
      </c>
      <c r="F23" s="64">
        <v>107.2</v>
      </c>
      <c r="G23" s="63"/>
      <c r="H23" s="64"/>
      <c r="I23" s="64"/>
      <c r="J23" s="110"/>
    </row>
    <row r="24" spans="1:10" ht="13.5" thickBot="1" x14ac:dyDescent="0.25">
      <c r="A24" s="111" t="s">
        <v>47</v>
      </c>
      <c r="B24" s="112">
        <v>1865209.71</v>
      </c>
      <c r="C24" s="112">
        <v>2226052.52</v>
      </c>
      <c r="D24" s="112">
        <f t="shared" si="0"/>
        <v>119.34596458861455</v>
      </c>
      <c r="E24" s="112">
        <v>2205645.31</v>
      </c>
      <c r="F24" s="113">
        <v>99.08</v>
      </c>
      <c r="G24" s="112">
        <v>2152045.31</v>
      </c>
      <c r="H24" s="113">
        <v>97.57</v>
      </c>
      <c r="I24" s="112">
        <v>2145645.31</v>
      </c>
      <c r="J24" s="114">
        <v>99.7</v>
      </c>
    </row>
    <row r="26" spans="1:10" customFormat="1" ht="15.75" customHeight="1" x14ac:dyDescent="0.25">
      <c r="A26" s="97" t="s">
        <v>101</v>
      </c>
      <c r="B26" s="97"/>
      <c r="C26" s="97"/>
      <c r="D26" s="97"/>
      <c r="E26" s="97"/>
      <c r="F26" s="97"/>
      <c r="G26" s="97"/>
      <c r="H26" s="97"/>
      <c r="I26" s="97"/>
      <c r="J26" s="97"/>
    </row>
    <row r="27" spans="1:10" ht="12" thickBot="1" x14ac:dyDescent="0.2"/>
    <row r="28" spans="1:10" s="59" customFormat="1" ht="42.75" thickBot="1" x14ac:dyDescent="0.2">
      <c r="A28" s="102" t="s">
        <v>28</v>
      </c>
      <c r="B28" s="103" t="s">
        <v>102</v>
      </c>
      <c r="C28" s="103" t="s">
        <v>25</v>
      </c>
      <c r="D28" s="103" t="s">
        <v>103</v>
      </c>
      <c r="E28" s="103" t="s">
        <v>29</v>
      </c>
      <c r="F28" s="103" t="s">
        <v>104</v>
      </c>
      <c r="G28" s="103" t="s">
        <v>30</v>
      </c>
      <c r="H28" s="103" t="s">
        <v>31</v>
      </c>
      <c r="I28" s="103" t="s">
        <v>32</v>
      </c>
      <c r="J28" s="104" t="s">
        <v>33</v>
      </c>
    </row>
    <row r="29" spans="1:10" ht="12.75" x14ac:dyDescent="0.2">
      <c r="A29" s="105" t="s">
        <v>48</v>
      </c>
      <c r="B29" s="61">
        <v>1840645.86</v>
      </c>
      <c r="C29" s="61">
        <v>2226322.15</v>
      </c>
      <c r="D29" s="61">
        <f>C29/B29*100</f>
        <v>120.95331309413315</v>
      </c>
      <c r="E29" s="61">
        <v>2212005.31</v>
      </c>
      <c r="F29" s="62">
        <v>99.36</v>
      </c>
      <c r="G29" s="61">
        <v>2140175.31</v>
      </c>
      <c r="H29" s="62">
        <v>96.75</v>
      </c>
      <c r="I29" s="61">
        <v>2133775.31</v>
      </c>
      <c r="J29" s="107">
        <v>99.7</v>
      </c>
    </row>
    <row r="30" spans="1:10" ht="12.75" x14ac:dyDescent="0.2">
      <c r="A30" s="108" t="s">
        <v>49</v>
      </c>
      <c r="B30" s="61">
        <v>1542193.3</v>
      </c>
      <c r="C30" s="61">
        <v>1855293.3</v>
      </c>
      <c r="D30" s="61">
        <f t="shared" ref="D30:D49" si="1">C30/B30*100</f>
        <v>120.30225393924354</v>
      </c>
      <c r="E30" s="61">
        <v>1848987.31</v>
      </c>
      <c r="F30" s="62">
        <v>99.66</v>
      </c>
      <c r="G30" s="61">
        <v>1848987.31</v>
      </c>
      <c r="H30" s="62">
        <v>100</v>
      </c>
      <c r="I30" s="61">
        <v>1848987.31</v>
      </c>
      <c r="J30" s="107">
        <v>100</v>
      </c>
    </row>
    <row r="31" spans="1:10" ht="12.75" x14ac:dyDescent="0.2">
      <c r="A31" s="109" t="s">
        <v>50</v>
      </c>
      <c r="B31" s="63">
        <v>1272854.1499999999</v>
      </c>
      <c r="C31" s="63">
        <v>1541057.72</v>
      </c>
      <c r="D31" s="63">
        <f t="shared" si="1"/>
        <v>121.07103708622076</v>
      </c>
      <c r="E31" s="63">
        <v>1539092.5</v>
      </c>
      <c r="F31" s="64">
        <v>99.87</v>
      </c>
      <c r="G31" s="63"/>
      <c r="H31" s="64"/>
      <c r="I31" s="64"/>
      <c r="J31" s="110"/>
    </row>
    <row r="32" spans="1:10" ht="12.75" x14ac:dyDescent="0.2">
      <c r="A32" s="109" t="s">
        <v>51</v>
      </c>
      <c r="B32" s="63">
        <v>57460.46</v>
      </c>
      <c r="C32" s="63">
        <v>59700</v>
      </c>
      <c r="D32" s="63">
        <f t="shared" si="1"/>
        <v>103.89753232048614</v>
      </c>
      <c r="E32" s="63">
        <v>55600</v>
      </c>
      <c r="F32" s="64">
        <v>93.13</v>
      </c>
      <c r="G32" s="63"/>
      <c r="H32" s="64"/>
      <c r="I32" s="64"/>
      <c r="J32" s="110"/>
    </row>
    <row r="33" spans="1:10" ht="12.75" x14ac:dyDescent="0.2">
      <c r="A33" s="109" t="s">
        <v>52</v>
      </c>
      <c r="B33" s="63">
        <v>211878.69</v>
      </c>
      <c r="C33" s="63">
        <v>254535.58</v>
      </c>
      <c r="D33" s="63">
        <f t="shared" si="1"/>
        <v>120.13269479814133</v>
      </c>
      <c r="E33" s="63">
        <v>254294.81</v>
      </c>
      <c r="F33" s="64">
        <v>99.91</v>
      </c>
      <c r="G33" s="63"/>
      <c r="H33" s="64"/>
      <c r="I33" s="64"/>
      <c r="J33" s="110"/>
    </row>
    <row r="34" spans="1:10" ht="12.75" x14ac:dyDescent="0.2">
      <c r="A34" s="108" t="s">
        <v>53</v>
      </c>
      <c r="B34" s="61">
        <v>281832.24</v>
      </c>
      <c r="C34" s="61">
        <v>352823.12</v>
      </c>
      <c r="D34" s="61">
        <f t="shared" si="1"/>
        <v>125.18905573045866</v>
      </c>
      <c r="E34" s="61">
        <v>344837</v>
      </c>
      <c r="F34" s="62">
        <v>97.74</v>
      </c>
      <c r="G34" s="61">
        <v>273007</v>
      </c>
      <c r="H34" s="62">
        <v>79.17</v>
      </c>
      <c r="I34" s="61">
        <v>266607</v>
      </c>
      <c r="J34" s="107">
        <v>97.66</v>
      </c>
    </row>
    <row r="35" spans="1:10" ht="12.75" x14ac:dyDescent="0.2">
      <c r="A35" s="109" t="s">
        <v>54</v>
      </c>
      <c r="B35" s="63">
        <v>71048.399999999994</v>
      </c>
      <c r="C35" s="63">
        <v>92503.39</v>
      </c>
      <c r="D35" s="63">
        <f t="shared" si="1"/>
        <v>130.19771029326489</v>
      </c>
      <c r="E35" s="63">
        <v>95212</v>
      </c>
      <c r="F35" s="64">
        <v>102.93</v>
      </c>
      <c r="G35" s="63"/>
      <c r="H35" s="64"/>
      <c r="I35" s="64"/>
      <c r="J35" s="110"/>
    </row>
    <row r="36" spans="1:10" ht="12.75" x14ac:dyDescent="0.2">
      <c r="A36" s="109" t="s">
        <v>55</v>
      </c>
      <c r="B36" s="63">
        <v>112516.31</v>
      </c>
      <c r="C36" s="63">
        <v>125056.24</v>
      </c>
      <c r="D36" s="63">
        <f t="shared" si="1"/>
        <v>111.14498866875391</v>
      </c>
      <c r="E36" s="63">
        <v>123005</v>
      </c>
      <c r="F36" s="64">
        <v>98.36</v>
      </c>
      <c r="G36" s="63"/>
      <c r="H36" s="64"/>
      <c r="I36" s="64"/>
      <c r="J36" s="110"/>
    </row>
    <row r="37" spans="1:10" ht="12.75" x14ac:dyDescent="0.2">
      <c r="A37" s="109" t="s">
        <v>56</v>
      </c>
      <c r="B37" s="63">
        <v>94842.28</v>
      </c>
      <c r="C37" s="63">
        <v>133455.24</v>
      </c>
      <c r="D37" s="63">
        <f t="shared" si="1"/>
        <v>140.71281289315272</v>
      </c>
      <c r="E37" s="63">
        <v>123970</v>
      </c>
      <c r="F37" s="64">
        <v>92.89</v>
      </c>
      <c r="G37" s="63"/>
      <c r="H37" s="64"/>
      <c r="I37" s="64"/>
      <c r="J37" s="110"/>
    </row>
    <row r="38" spans="1:10" ht="12.75" x14ac:dyDescent="0.2">
      <c r="A38" s="109" t="s">
        <v>57</v>
      </c>
      <c r="B38" s="63">
        <v>3425.25</v>
      </c>
      <c r="C38" s="63">
        <v>1808.25</v>
      </c>
      <c r="D38" s="63">
        <f t="shared" si="1"/>
        <v>52.791767024304789</v>
      </c>
      <c r="E38" s="63">
        <v>2650</v>
      </c>
      <c r="F38" s="64">
        <v>146.55000000000001</v>
      </c>
      <c r="G38" s="63"/>
      <c r="H38" s="64"/>
      <c r="I38" s="64"/>
      <c r="J38" s="110"/>
    </row>
    <row r="39" spans="1:10" ht="12.75" x14ac:dyDescent="0.2">
      <c r="A39" s="108" t="s">
        <v>58</v>
      </c>
      <c r="B39" s="62">
        <v>240.13</v>
      </c>
      <c r="C39" s="62">
        <v>230</v>
      </c>
      <c r="D39" s="61">
        <f t="shared" si="1"/>
        <v>95.781451713655102</v>
      </c>
      <c r="E39" s="62">
        <v>210</v>
      </c>
      <c r="F39" s="62">
        <v>91.3</v>
      </c>
      <c r="G39" s="62">
        <v>210</v>
      </c>
      <c r="H39" s="62">
        <v>100</v>
      </c>
      <c r="I39" s="62">
        <v>210</v>
      </c>
      <c r="J39" s="107">
        <v>100</v>
      </c>
    </row>
    <row r="40" spans="1:10" ht="12.75" x14ac:dyDescent="0.2">
      <c r="A40" s="109" t="s">
        <v>59</v>
      </c>
      <c r="B40" s="64">
        <v>240.13</v>
      </c>
      <c r="C40" s="64">
        <v>230</v>
      </c>
      <c r="D40" s="63">
        <f t="shared" si="1"/>
        <v>95.781451713655102</v>
      </c>
      <c r="E40" s="64">
        <v>210</v>
      </c>
      <c r="F40" s="64">
        <v>91.3</v>
      </c>
      <c r="G40" s="64"/>
      <c r="H40" s="64"/>
      <c r="I40" s="64"/>
      <c r="J40" s="110"/>
    </row>
    <row r="41" spans="1:10" ht="25.5" x14ac:dyDescent="0.2">
      <c r="A41" s="108" t="s">
        <v>60</v>
      </c>
      <c r="B41" s="61">
        <v>15742.64</v>
      </c>
      <c r="C41" s="61">
        <v>17305</v>
      </c>
      <c r="D41" s="61">
        <f t="shared" si="1"/>
        <v>109.92438371200765</v>
      </c>
      <c r="E41" s="61">
        <v>17300</v>
      </c>
      <c r="F41" s="62">
        <v>99.97</v>
      </c>
      <c r="G41" s="61">
        <v>17300</v>
      </c>
      <c r="H41" s="62">
        <v>100</v>
      </c>
      <c r="I41" s="61">
        <v>17300</v>
      </c>
      <c r="J41" s="107">
        <v>100</v>
      </c>
    </row>
    <row r="42" spans="1:10" ht="25.5" x14ac:dyDescent="0.2">
      <c r="A42" s="109" t="s">
        <v>61</v>
      </c>
      <c r="B42" s="63">
        <v>15742.64</v>
      </c>
      <c r="C42" s="63">
        <v>17305</v>
      </c>
      <c r="D42" s="63">
        <f t="shared" si="1"/>
        <v>109.92438371200765</v>
      </c>
      <c r="E42" s="63">
        <v>17300</v>
      </c>
      <c r="F42" s="64">
        <v>99.97</v>
      </c>
      <c r="G42" s="63"/>
      <c r="H42" s="64"/>
      <c r="I42" s="64"/>
      <c r="J42" s="110"/>
    </row>
    <row r="43" spans="1:10" ht="25.5" x14ac:dyDescent="0.2">
      <c r="A43" s="108" t="s">
        <v>62</v>
      </c>
      <c r="B43" s="62">
        <v>637.54999999999995</v>
      </c>
      <c r="C43" s="62">
        <v>670.73</v>
      </c>
      <c r="D43" s="61">
        <f t="shared" si="1"/>
        <v>105.20429770214102</v>
      </c>
      <c r="E43" s="62">
        <v>671</v>
      </c>
      <c r="F43" s="62">
        <v>100.04</v>
      </c>
      <c r="G43" s="62">
        <v>671</v>
      </c>
      <c r="H43" s="62">
        <v>100</v>
      </c>
      <c r="I43" s="62">
        <v>671</v>
      </c>
      <c r="J43" s="107">
        <v>100</v>
      </c>
    </row>
    <row r="44" spans="1:10" ht="12.75" x14ac:dyDescent="0.2">
      <c r="A44" s="109" t="s">
        <v>63</v>
      </c>
      <c r="B44" s="64">
        <v>637.54999999999995</v>
      </c>
      <c r="C44" s="64">
        <v>670.73</v>
      </c>
      <c r="D44" s="63">
        <f t="shared" si="1"/>
        <v>105.20429770214102</v>
      </c>
      <c r="E44" s="64">
        <v>671</v>
      </c>
      <c r="F44" s="64">
        <v>100.04</v>
      </c>
      <c r="G44" s="64"/>
      <c r="H44" s="64"/>
      <c r="I44" s="64"/>
      <c r="J44" s="110"/>
    </row>
    <row r="45" spans="1:10" ht="12.75" x14ac:dyDescent="0.2">
      <c r="A45" s="105" t="s">
        <v>64</v>
      </c>
      <c r="B45" s="61">
        <v>15521.95</v>
      </c>
      <c r="C45" s="61">
        <v>16747.87</v>
      </c>
      <c r="D45" s="61">
        <f t="shared" si="1"/>
        <v>107.89797673617039</v>
      </c>
      <c r="E45" s="61">
        <v>11870</v>
      </c>
      <c r="F45" s="62">
        <v>70.87</v>
      </c>
      <c r="G45" s="61">
        <v>11870</v>
      </c>
      <c r="H45" s="62">
        <v>100</v>
      </c>
      <c r="I45" s="61">
        <v>11870</v>
      </c>
      <c r="J45" s="107">
        <v>100</v>
      </c>
    </row>
    <row r="46" spans="1:10" ht="25.5" x14ac:dyDescent="0.2">
      <c r="A46" s="108" t="s">
        <v>65</v>
      </c>
      <c r="B46" s="61">
        <v>15521.95</v>
      </c>
      <c r="C46" s="61">
        <v>16747.87</v>
      </c>
      <c r="D46" s="61">
        <f t="shared" si="1"/>
        <v>107.89797673617039</v>
      </c>
      <c r="E46" s="61">
        <v>11870</v>
      </c>
      <c r="F46" s="62">
        <v>70.87</v>
      </c>
      <c r="G46" s="61">
        <v>11870</v>
      </c>
      <c r="H46" s="62">
        <v>100</v>
      </c>
      <c r="I46" s="61">
        <v>11870</v>
      </c>
      <c r="J46" s="107">
        <v>100</v>
      </c>
    </row>
    <row r="47" spans="1:10" ht="12.75" x14ac:dyDescent="0.2">
      <c r="A47" s="109" t="s">
        <v>66</v>
      </c>
      <c r="B47" s="63">
        <v>10311.49</v>
      </c>
      <c r="C47" s="63">
        <v>11953.8</v>
      </c>
      <c r="D47" s="63">
        <f t="shared" si="1"/>
        <v>115.92699018279609</v>
      </c>
      <c r="E47" s="63">
        <v>7200</v>
      </c>
      <c r="F47" s="64">
        <v>60.23</v>
      </c>
      <c r="G47" s="63"/>
      <c r="H47" s="64"/>
      <c r="I47" s="64"/>
      <c r="J47" s="110"/>
    </row>
    <row r="48" spans="1:10" ht="25.5" x14ac:dyDescent="0.2">
      <c r="A48" s="109" t="s">
        <v>67</v>
      </c>
      <c r="B48" s="63">
        <v>5210.46</v>
      </c>
      <c r="C48" s="63">
        <v>4794.07</v>
      </c>
      <c r="D48" s="63">
        <f t="shared" si="1"/>
        <v>92.008575058632061</v>
      </c>
      <c r="E48" s="63">
        <v>4670</v>
      </c>
      <c r="F48" s="64">
        <v>97.41</v>
      </c>
      <c r="G48" s="63"/>
      <c r="H48" s="64"/>
      <c r="I48" s="64"/>
      <c r="J48" s="110"/>
    </row>
    <row r="49" spans="1:10" ht="13.5" thickBot="1" x14ac:dyDescent="0.25">
      <c r="A49" s="111" t="s">
        <v>68</v>
      </c>
      <c r="B49" s="112">
        <f>B29+B45</f>
        <v>1856167.81</v>
      </c>
      <c r="C49" s="112">
        <v>2243070.02</v>
      </c>
      <c r="D49" s="112">
        <f t="shared" si="1"/>
        <v>120.84413962550077</v>
      </c>
      <c r="E49" s="112">
        <v>2223875.31</v>
      </c>
      <c r="F49" s="113">
        <v>99.14</v>
      </c>
      <c r="G49" s="112">
        <v>2152045.31</v>
      </c>
      <c r="H49" s="113">
        <v>96.77</v>
      </c>
      <c r="I49" s="112">
        <v>2145645.31</v>
      </c>
      <c r="J49" s="114">
        <v>99.7</v>
      </c>
    </row>
  </sheetData>
  <mergeCells count="6">
    <mergeCell ref="A7:F7"/>
    <mergeCell ref="A1:J1"/>
    <mergeCell ref="A3:J3"/>
    <mergeCell ref="A4:J4"/>
    <mergeCell ref="A6:J6"/>
    <mergeCell ref="A26:J26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6"/>
  <sheetViews>
    <sheetView showGridLines="0" topLeftCell="A51" workbookViewId="0">
      <selection activeCell="C61" sqref="C61"/>
    </sheetView>
  </sheetViews>
  <sheetFormatPr defaultRowHeight="11.25" x14ac:dyDescent="0.15"/>
  <cols>
    <col min="1" max="1" width="42.28515625" style="37" customWidth="1"/>
    <col min="2" max="3" width="13.5703125" style="37" customWidth="1"/>
    <col min="4" max="4" width="9.85546875" style="119" customWidth="1"/>
    <col min="5" max="5" width="12.85546875" style="37" customWidth="1"/>
    <col min="6" max="6" width="8.140625" style="37" customWidth="1"/>
    <col min="7" max="7" width="12.85546875" style="37" customWidth="1"/>
    <col min="8" max="8" width="8.140625" style="37" customWidth="1"/>
    <col min="9" max="9" width="13.140625" style="37" customWidth="1"/>
    <col min="10" max="10" width="8.140625" style="37" customWidth="1"/>
    <col min="11" max="16384" width="9.140625" style="37"/>
  </cols>
  <sheetData>
    <row r="1" spans="1:10" s="1" customFormat="1" ht="15.75" x14ac:dyDescent="0.25">
      <c r="A1" s="77" t="s">
        <v>23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customFormat="1" ht="15.75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s="56" customFormat="1" ht="8.25" customHeight="1" x14ac:dyDescent="0.15">
      <c r="D3" s="118"/>
    </row>
    <row r="4" spans="1:10" customFormat="1" ht="15.75" customHeight="1" x14ac:dyDescent="0.25">
      <c r="A4" s="97" t="s">
        <v>119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s="56" customFormat="1" ht="8.25" customHeight="1" x14ac:dyDescent="0.15">
      <c r="A5" s="100"/>
      <c r="B5" s="101"/>
      <c r="C5" s="101"/>
      <c r="D5" s="101"/>
      <c r="E5" s="101"/>
      <c r="F5" s="101"/>
    </row>
    <row r="6" spans="1:10" ht="22.5" customHeight="1" thickBot="1" x14ac:dyDescent="0.2">
      <c r="A6" s="98"/>
      <c r="B6" s="99"/>
      <c r="C6" s="99"/>
      <c r="D6" s="99"/>
      <c r="E6" s="99"/>
      <c r="F6" s="99"/>
    </row>
    <row r="7" spans="1:10" s="59" customFormat="1" ht="40.5" customHeight="1" thickBot="1" x14ac:dyDescent="0.2">
      <c r="A7" s="102" t="s">
        <v>28</v>
      </c>
      <c r="B7" s="103" t="s">
        <v>102</v>
      </c>
      <c r="C7" s="103" t="s">
        <v>25</v>
      </c>
      <c r="D7" s="120" t="s">
        <v>103</v>
      </c>
      <c r="E7" s="103" t="s">
        <v>29</v>
      </c>
      <c r="F7" s="103" t="s">
        <v>104</v>
      </c>
      <c r="G7" s="103" t="s">
        <v>30</v>
      </c>
      <c r="H7" s="103" t="s">
        <v>31</v>
      </c>
      <c r="I7" s="103" t="s">
        <v>32</v>
      </c>
      <c r="J7" s="104" t="s">
        <v>33</v>
      </c>
    </row>
    <row r="8" spans="1:10" x14ac:dyDescent="0.15">
      <c r="A8" s="121" t="s">
        <v>69</v>
      </c>
      <c r="B8" s="65">
        <f>B9+B12+B17+B20+B23+B26+B29+B32+B35+B38+B41+B44+B48+B51+B54+B57</f>
        <v>1865209.71</v>
      </c>
      <c r="C8" s="65">
        <v>2226052.52</v>
      </c>
      <c r="D8" s="115">
        <f t="shared" ref="D8:D59" si="0">C8/B8*100</f>
        <v>119.34596458861455</v>
      </c>
      <c r="E8" s="65">
        <v>2205645.31</v>
      </c>
      <c r="F8" s="66">
        <v>99.08</v>
      </c>
      <c r="G8" s="65">
        <v>2152045.31</v>
      </c>
      <c r="H8" s="66">
        <v>97.57</v>
      </c>
      <c r="I8" s="65">
        <v>2145645.31</v>
      </c>
      <c r="J8" s="133">
        <v>99.7</v>
      </c>
    </row>
    <row r="9" spans="1:10" ht="12.75" x14ac:dyDescent="0.2">
      <c r="A9" s="123" t="s">
        <v>70</v>
      </c>
      <c r="B9" s="61">
        <v>17048.52</v>
      </c>
      <c r="C9" s="61">
        <v>15655.62</v>
      </c>
      <c r="D9" s="116">
        <f t="shared" si="0"/>
        <v>91.829789330686779</v>
      </c>
      <c r="E9" s="61">
        <v>32727.89</v>
      </c>
      <c r="F9" s="62">
        <v>209.05</v>
      </c>
      <c r="G9" s="61">
        <v>32727.89</v>
      </c>
      <c r="H9" s="62">
        <v>100</v>
      </c>
      <c r="I9" s="61">
        <v>32727.89</v>
      </c>
      <c r="J9" s="107">
        <v>100</v>
      </c>
    </row>
    <row r="10" spans="1:10" ht="25.5" x14ac:dyDescent="0.2">
      <c r="A10" s="125" t="s">
        <v>45</v>
      </c>
      <c r="B10" s="61">
        <v>17048.52</v>
      </c>
      <c r="C10" s="61">
        <v>15655.62</v>
      </c>
      <c r="D10" s="116">
        <f t="shared" si="0"/>
        <v>91.829789330686779</v>
      </c>
      <c r="E10" s="61">
        <v>32727.89</v>
      </c>
      <c r="F10" s="62">
        <v>209.05</v>
      </c>
      <c r="G10" s="61">
        <v>32727.89</v>
      </c>
      <c r="H10" s="62">
        <v>100</v>
      </c>
      <c r="I10" s="61">
        <v>32727.89</v>
      </c>
      <c r="J10" s="107">
        <v>100</v>
      </c>
    </row>
    <row r="11" spans="1:10" ht="31.5" x14ac:dyDescent="0.2">
      <c r="A11" s="126" t="s">
        <v>46</v>
      </c>
      <c r="B11" s="67">
        <v>17048.52</v>
      </c>
      <c r="C11" s="67">
        <v>15655.62</v>
      </c>
      <c r="D11" s="117">
        <f t="shared" si="0"/>
        <v>91.829789330686779</v>
      </c>
      <c r="E11" s="67">
        <v>32727.89</v>
      </c>
      <c r="F11" s="68">
        <v>209.05</v>
      </c>
      <c r="G11" s="67"/>
      <c r="H11" s="68"/>
      <c r="I11" s="68"/>
      <c r="J11" s="134"/>
    </row>
    <row r="12" spans="1:10" ht="25.5" x14ac:dyDescent="0.2">
      <c r="A12" s="123" t="s">
        <v>71</v>
      </c>
      <c r="B12" s="61">
        <v>1593.26</v>
      </c>
      <c r="C12" s="61">
        <v>2300</v>
      </c>
      <c r="D12" s="116">
        <f t="shared" si="0"/>
        <v>144.35810853219186</v>
      </c>
      <c r="E12" s="61">
        <v>1901</v>
      </c>
      <c r="F12" s="62">
        <v>82.65</v>
      </c>
      <c r="G12" s="61">
        <v>1901</v>
      </c>
      <c r="H12" s="62">
        <v>100</v>
      </c>
      <c r="I12" s="61">
        <v>1901</v>
      </c>
      <c r="J12" s="107">
        <v>100</v>
      </c>
    </row>
    <row r="13" spans="1:10" ht="12.75" x14ac:dyDescent="0.2">
      <c r="A13" s="125" t="s">
        <v>39</v>
      </c>
      <c r="B13" s="62">
        <v>14.6</v>
      </c>
      <c r="C13" s="62">
        <v>20</v>
      </c>
      <c r="D13" s="116">
        <f t="shared" si="0"/>
        <v>136.98630136986301</v>
      </c>
      <c r="E13" s="62">
        <v>21</v>
      </c>
      <c r="F13" s="62">
        <v>105</v>
      </c>
      <c r="G13" s="62">
        <v>21</v>
      </c>
      <c r="H13" s="62">
        <v>100</v>
      </c>
      <c r="I13" s="62">
        <v>21</v>
      </c>
      <c r="J13" s="107">
        <v>100</v>
      </c>
    </row>
    <row r="14" spans="1:10" ht="12" x14ac:dyDescent="0.2">
      <c r="A14" s="126" t="s">
        <v>40</v>
      </c>
      <c r="B14" s="68">
        <v>14.6</v>
      </c>
      <c r="C14" s="68">
        <v>20</v>
      </c>
      <c r="D14" s="117">
        <f t="shared" si="0"/>
        <v>136.98630136986301</v>
      </c>
      <c r="E14" s="68">
        <v>21</v>
      </c>
      <c r="F14" s="68">
        <v>105</v>
      </c>
      <c r="G14" s="68"/>
      <c r="H14" s="68"/>
      <c r="I14" s="68"/>
      <c r="J14" s="134"/>
    </row>
    <row r="15" spans="1:10" ht="51" x14ac:dyDescent="0.2">
      <c r="A15" s="125" t="s">
        <v>43</v>
      </c>
      <c r="B15" s="61">
        <v>1578.66</v>
      </c>
      <c r="C15" s="61">
        <v>2280</v>
      </c>
      <c r="D15" s="116">
        <f t="shared" si="0"/>
        <v>144.42628558397627</v>
      </c>
      <c r="E15" s="61">
        <v>1880</v>
      </c>
      <c r="F15" s="62">
        <v>82.46</v>
      </c>
      <c r="G15" s="61">
        <v>1880</v>
      </c>
      <c r="H15" s="62">
        <v>100</v>
      </c>
      <c r="I15" s="61">
        <v>1880</v>
      </c>
      <c r="J15" s="107">
        <v>100</v>
      </c>
    </row>
    <row r="16" spans="1:10" ht="21" x14ac:dyDescent="0.2">
      <c r="A16" s="126" t="s">
        <v>44</v>
      </c>
      <c r="B16" s="67">
        <v>1578.66</v>
      </c>
      <c r="C16" s="67">
        <v>2280</v>
      </c>
      <c r="D16" s="117">
        <f t="shared" si="0"/>
        <v>144.42628558397627</v>
      </c>
      <c r="E16" s="67">
        <v>1880</v>
      </c>
      <c r="F16" s="68">
        <v>82.46</v>
      </c>
      <c r="G16" s="67"/>
      <c r="H16" s="68"/>
      <c r="I16" s="68"/>
      <c r="J16" s="134"/>
    </row>
    <row r="17" spans="1:10" ht="25.5" x14ac:dyDescent="0.2">
      <c r="A17" s="123" t="s">
        <v>72</v>
      </c>
      <c r="B17" s="61">
        <v>87638.85</v>
      </c>
      <c r="C17" s="61">
        <v>98565</v>
      </c>
      <c r="D17" s="116">
        <f t="shared" si="0"/>
        <v>112.46724483491053</v>
      </c>
      <c r="E17" s="61">
        <v>96500</v>
      </c>
      <c r="F17" s="62">
        <v>97.9</v>
      </c>
      <c r="G17" s="61">
        <v>91500</v>
      </c>
      <c r="H17" s="62">
        <v>94.82</v>
      </c>
      <c r="I17" s="61">
        <v>91500</v>
      </c>
      <c r="J17" s="107">
        <v>100</v>
      </c>
    </row>
    <row r="18" spans="1:10" ht="38.25" x14ac:dyDescent="0.2">
      <c r="A18" s="125" t="s">
        <v>41</v>
      </c>
      <c r="B18" s="61">
        <v>87638.85</v>
      </c>
      <c r="C18" s="61">
        <v>98565</v>
      </c>
      <c r="D18" s="116">
        <f t="shared" si="0"/>
        <v>112.46724483491053</v>
      </c>
      <c r="E18" s="61">
        <v>96500</v>
      </c>
      <c r="F18" s="62">
        <v>97.9</v>
      </c>
      <c r="G18" s="61">
        <v>91500</v>
      </c>
      <c r="H18" s="62">
        <v>94.82</v>
      </c>
      <c r="I18" s="61">
        <v>91500</v>
      </c>
      <c r="J18" s="107">
        <v>100</v>
      </c>
    </row>
    <row r="19" spans="1:10" ht="12" x14ac:dyDescent="0.2">
      <c r="A19" s="126" t="s">
        <v>42</v>
      </c>
      <c r="B19" s="67">
        <v>87638.85</v>
      </c>
      <c r="C19" s="67">
        <v>98565</v>
      </c>
      <c r="D19" s="117">
        <f t="shared" si="0"/>
        <v>112.46724483491053</v>
      </c>
      <c r="E19" s="67">
        <v>96500</v>
      </c>
      <c r="F19" s="68">
        <v>97.9</v>
      </c>
      <c r="G19" s="67"/>
      <c r="H19" s="68"/>
      <c r="I19" s="68"/>
      <c r="J19" s="134"/>
    </row>
    <row r="20" spans="1:10" ht="25.5" x14ac:dyDescent="0.2">
      <c r="A20" s="123" t="s">
        <v>73</v>
      </c>
      <c r="B20" s="61">
        <v>82093.440000000002</v>
      </c>
      <c r="C20" s="61">
        <v>95613.14</v>
      </c>
      <c r="D20" s="116">
        <f t="shared" si="0"/>
        <v>116.4686727709303</v>
      </c>
      <c r="E20" s="61">
        <v>86900</v>
      </c>
      <c r="F20" s="62">
        <v>90.89</v>
      </c>
      <c r="G20" s="61">
        <v>86900</v>
      </c>
      <c r="H20" s="62">
        <v>100</v>
      </c>
      <c r="I20" s="61">
        <v>86900</v>
      </c>
      <c r="J20" s="107">
        <v>100</v>
      </c>
    </row>
    <row r="21" spans="1:10" ht="25.5" x14ac:dyDescent="0.2">
      <c r="A21" s="125" t="s">
        <v>45</v>
      </c>
      <c r="B21" s="61">
        <v>82093.440000000002</v>
      </c>
      <c r="C21" s="61">
        <v>95613.14</v>
      </c>
      <c r="D21" s="116">
        <f t="shared" si="0"/>
        <v>116.4686727709303</v>
      </c>
      <c r="E21" s="61">
        <v>86900</v>
      </c>
      <c r="F21" s="62">
        <v>90.89</v>
      </c>
      <c r="G21" s="61">
        <v>86900</v>
      </c>
      <c r="H21" s="62">
        <v>100</v>
      </c>
      <c r="I21" s="61">
        <v>86900</v>
      </c>
      <c r="J21" s="107">
        <v>100</v>
      </c>
    </row>
    <row r="22" spans="1:10" ht="31.5" x14ac:dyDescent="0.2">
      <c r="A22" s="126" t="s">
        <v>46</v>
      </c>
      <c r="B22" s="67">
        <v>82093.440000000002</v>
      </c>
      <c r="C22" s="67">
        <v>95613.14</v>
      </c>
      <c r="D22" s="117">
        <f t="shared" si="0"/>
        <v>116.4686727709303</v>
      </c>
      <c r="E22" s="67">
        <v>86900</v>
      </c>
      <c r="F22" s="68">
        <v>90.89</v>
      </c>
      <c r="G22" s="67"/>
      <c r="H22" s="68"/>
      <c r="I22" s="68"/>
      <c r="J22" s="134"/>
    </row>
    <row r="23" spans="1:10" ht="38.25" x14ac:dyDescent="0.2">
      <c r="A23" s="123" t="s">
        <v>74</v>
      </c>
      <c r="B23" s="62"/>
      <c r="C23" s="62"/>
      <c r="D23" s="116"/>
      <c r="E23" s="61">
        <v>1772585</v>
      </c>
      <c r="F23" s="62"/>
      <c r="G23" s="61">
        <v>1772585</v>
      </c>
      <c r="H23" s="62">
        <v>100</v>
      </c>
      <c r="I23" s="61">
        <v>1772585</v>
      </c>
      <c r="J23" s="107">
        <v>100</v>
      </c>
    </row>
    <row r="24" spans="1:10" ht="25.5" x14ac:dyDescent="0.2">
      <c r="A24" s="125" t="s">
        <v>36</v>
      </c>
      <c r="B24" s="62"/>
      <c r="C24" s="62"/>
      <c r="D24" s="116"/>
      <c r="E24" s="61">
        <v>1772585</v>
      </c>
      <c r="F24" s="62"/>
      <c r="G24" s="61">
        <v>1772585</v>
      </c>
      <c r="H24" s="62">
        <v>100</v>
      </c>
      <c r="I24" s="61">
        <v>1772585</v>
      </c>
      <c r="J24" s="107">
        <v>100</v>
      </c>
    </row>
    <row r="25" spans="1:10" ht="21" x14ac:dyDescent="0.2">
      <c r="A25" s="126" t="s">
        <v>37</v>
      </c>
      <c r="B25" s="68"/>
      <c r="C25" s="68"/>
      <c r="D25" s="117"/>
      <c r="E25" s="67">
        <v>1772585</v>
      </c>
      <c r="F25" s="68"/>
      <c r="G25" s="67"/>
      <c r="H25" s="68"/>
      <c r="I25" s="68"/>
      <c r="J25" s="134"/>
    </row>
    <row r="26" spans="1:10" ht="51" x14ac:dyDescent="0.2">
      <c r="A26" s="123" t="s">
        <v>75</v>
      </c>
      <c r="B26" s="62"/>
      <c r="C26" s="62"/>
      <c r="D26" s="116"/>
      <c r="E26" s="61">
        <v>2884.61</v>
      </c>
      <c r="F26" s="62"/>
      <c r="G26" s="61">
        <v>2884.61</v>
      </c>
      <c r="H26" s="62">
        <v>100</v>
      </c>
      <c r="I26" s="61">
        <v>2884.61</v>
      </c>
      <c r="J26" s="107">
        <v>100</v>
      </c>
    </row>
    <row r="27" spans="1:10" ht="25.5" x14ac:dyDescent="0.2">
      <c r="A27" s="125" t="s">
        <v>45</v>
      </c>
      <c r="B27" s="62"/>
      <c r="C27" s="62"/>
      <c r="D27" s="116"/>
      <c r="E27" s="61">
        <v>2884.61</v>
      </c>
      <c r="F27" s="62"/>
      <c r="G27" s="61">
        <v>2884.61</v>
      </c>
      <c r="H27" s="62">
        <v>100</v>
      </c>
      <c r="I27" s="61">
        <v>2884.61</v>
      </c>
      <c r="J27" s="107">
        <v>100</v>
      </c>
    </row>
    <row r="28" spans="1:10" ht="31.5" x14ac:dyDescent="0.2">
      <c r="A28" s="126" t="s">
        <v>46</v>
      </c>
      <c r="B28" s="68"/>
      <c r="C28" s="68"/>
      <c r="D28" s="117"/>
      <c r="E28" s="67">
        <v>2884.61</v>
      </c>
      <c r="F28" s="68"/>
      <c r="G28" s="67"/>
      <c r="H28" s="68"/>
      <c r="I28" s="68"/>
      <c r="J28" s="134"/>
    </row>
    <row r="29" spans="1:10" ht="12.75" x14ac:dyDescent="0.2">
      <c r="A29" s="123" t="s">
        <v>76</v>
      </c>
      <c r="B29" s="62"/>
      <c r="C29" s="62"/>
      <c r="D29" s="116"/>
      <c r="E29" s="61">
        <v>55000</v>
      </c>
      <c r="F29" s="62"/>
      <c r="G29" s="61">
        <v>6400</v>
      </c>
      <c r="H29" s="62">
        <v>11.64</v>
      </c>
      <c r="I29" s="62"/>
      <c r="J29" s="107"/>
    </row>
    <row r="30" spans="1:10" ht="25.5" x14ac:dyDescent="0.2">
      <c r="A30" s="125" t="s">
        <v>36</v>
      </c>
      <c r="B30" s="62"/>
      <c r="C30" s="62"/>
      <c r="D30" s="116"/>
      <c r="E30" s="61">
        <v>55000</v>
      </c>
      <c r="F30" s="62"/>
      <c r="G30" s="61">
        <v>6400</v>
      </c>
      <c r="H30" s="62">
        <v>11.64</v>
      </c>
      <c r="I30" s="62"/>
      <c r="J30" s="107"/>
    </row>
    <row r="31" spans="1:10" ht="12" x14ac:dyDescent="0.2">
      <c r="A31" s="126" t="s">
        <v>38</v>
      </c>
      <c r="B31" s="68"/>
      <c r="C31" s="68"/>
      <c r="D31" s="117"/>
      <c r="E31" s="67">
        <v>55000</v>
      </c>
      <c r="F31" s="68"/>
      <c r="G31" s="67"/>
      <c r="H31" s="68"/>
      <c r="I31" s="68"/>
      <c r="J31" s="134"/>
    </row>
    <row r="32" spans="1:10" ht="25.5" x14ac:dyDescent="0.2">
      <c r="A32" s="123" t="s">
        <v>77</v>
      </c>
      <c r="B32" s="62"/>
      <c r="C32" s="62"/>
      <c r="D32" s="116"/>
      <c r="E32" s="61">
        <v>149260</v>
      </c>
      <c r="F32" s="62"/>
      <c r="G32" s="61">
        <v>149260</v>
      </c>
      <c r="H32" s="62">
        <v>100</v>
      </c>
      <c r="I32" s="61">
        <v>149260</v>
      </c>
      <c r="J32" s="107">
        <v>100</v>
      </c>
    </row>
    <row r="33" spans="1:10" ht="25.5" x14ac:dyDescent="0.2">
      <c r="A33" s="125" t="s">
        <v>36</v>
      </c>
      <c r="B33" s="62"/>
      <c r="C33" s="62"/>
      <c r="D33" s="116"/>
      <c r="E33" s="61">
        <v>149260</v>
      </c>
      <c r="F33" s="62"/>
      <c r="G33" s="61">
        <v>149260</v>
      </c>
      <c r="H33" s="62">
        <v>100</v>
      </c>
      <c r="I33" s="61">
        <v>149260</v>
      </c>
      <c r="J33" s="107">
        <v>100</v>
      </c>
    </row>
    <row r="34" spans="1:10" ht="21" x14ac:dyDescent="0.2">
      <c r="A34" s="126" t="s">
        <v>37</v>
      </c>
      <c r="B34" s="68"/>
      <c r="C34" s="68"/>
      <c r="D34" s="117"/>
      <c r="E34" s="67">
        <v>149260</v>
      </c>
      <c r="F34" s="68"/>
      <c r="G34" s="67"/>
      <c r="H34" s="68"/>
      <c r="I34" s="68"/>
      <c r="J34" s="134"/>
    </row>
    <row r="35" spans="1:10" ht="12.75" x14ac:dyDescent="0.2">
      <c r="A35" s="123" t="s">
        <v>78</v>
      </c>
      <c r="B35" s="62"/>
      <c r="C35" s="62"/>
      <c r="D35" s="116"/>
      <c r="E35" s="61">
        <v>7886.81</v>
      </c>
      <c r="F35" s="62"/>
      <c r="G35" s="61">
        <v>7886.81</v>
      </c>
      <c r="H35" s="62">
        <v>100</v>
      </c>
      <c r="I35" s="61">
        <v>7886.81</v>
      </c>
      <c r="J35" s="107">
        <v>100</v>
      </c>
    </row>
    <row r="36" spans="1:10" ht="25.5" x14ac:dyDescent="0.2">
      <c r="A36" s="125" t="s">
        <v>45</v>
      </c>
      <c r="B36" s="62"/>
      <c r="C36" s="62"/>
      <c r="D36" s="116"/>
      <c r="E36" s="61">
        <v>7886.81</v>
      </c>
      <c r="F36" s="62"/>
      <c r="G36" s="61">
        <v>7886.81</v>
      </c>
      <c r="H36" s="62">
        <v>100</v>
      </c>
      <c r="I36" s="61">
        <v>7886.81</v>
      </c>
      <c r="J36" s="107">
        <v>100</v>
      </c>
    </row>
    <row r="37" spans="1:10" ht="31.5" x14ac:dyDescent="0.2">
      <c r="A37" s="126" t="s">
        <v>46</v>
      </c>
      <c r="B37" s="68"/>
      <c r="C37" s="68"/>
      <c r="D37" s="117"/>
      <c r="E37" s="67">
        <v>7886.81</v>
      </c>
      <c r="F37" s="68"/>
      <c r="G37" s="67"/>
      <c r="H37" s="68"/>
      <c r="I37" s="68"/>
      <c r="J37" s="134"/>
    </row>
    <row r="38" spans="1:10" ht="25.5" x14ac:dyDescent="0.2">
      <c r="A38" s="123" t="s">
        <v>106</v>
      </c>
      <c r="B38" s="61">
        <v>1582.1</v>
      </c>
      <c r="C38" s="61">
        <v>4861.62</v>
      </c>
      <c r="D38" s="116">
        <f t="shared" si="0"/>
        <v>307.28904620441187</v>
      </c>
      <c r="E38" s="62"/>
      <c r="F38" s="62"/>
      <c r="G38" s="69"/>
      <c r="H38" s="62"/>
      <c r="I38" s="62"/>
      <c r="J38" s="107"/>
    </row>
    <row r="39" spans="1:10" ht="25.5" x14ac:dyDescent="0.2">
      <c r="A39" s="125" t="s">
        <v>45</v>
      </c>
      <c r="B39" s="61">
        <v>1582.1</v>
      </c>
      <c r="C39" s="61">
        <v>4861.62</v>
      </c>
      <c r="D39" s="116">
        <f t="shared" si="0"/>
        <v>307.28904620441187</v>
      </c>
      <c r="E39" s="62"/>
      <c r="F39" s="62"/>
      <c r="G39" s="69"/>
      <c r="H39" s="62"/>
      <c r="I39" s="62"/>
      <c r="J39" s="107"/>
    </row>
    <row r="40" spans="1:10" ht="31.5" x14ac:dyDescent="0.2">
      <c r="A40" s="126" t="s">
        <v>46</v>
      </c>
      <c r="B40" s="67">
        <v>1582.1</v>
      </c>
      <c r="C40" s="67">
        <v>4861.62</v>
      </c>
      <c r="D40" s="117">
        <f t="shared" si="0"/>
        <v>307.28904620441187</v>
      </c>
      <c r="E40" s="68"/>
      <c r="F40" s="68"/>
      <c r="G40" s="69"/>
      <c r="H40" s="68"/>
      <c r="I40" s="68"/>
      <c r="J40" s="134"/>
    </row>
    <row r="41" spans="1:10" ht="25.5" x14ac:dyDescent="0.2">
      <c r="A41" s="123" t="s">
        <v>107</v>
      </c>
      <c r="B41" s="61">
        <v>6593.47</v>
      </c>
      <c r="C41" s="61">
        <v>5243.45</v>
      </c>
      <c r="D41" s="116">
        <f t="shared" si="0"/>
        <v>79.524893568940172</v>
      </c>
      <c r="E41" s="62"/>
      <c r="F41" s="62"/>
      <c r="G41" s="69"/>
      <c r="H41" s="62"/>
      <c r="I41" s="62"/>
      <c r="J41" s="107"/>
    </row>
    <row r="42" spans="1:10" ht="25.5" x14ac:dyDescent="0.2">
      <c r="A42" s="125" t="s">
        <v>45</v>
      </c>
      <c r="B42" s="61">
        <v>6593.47</v>
      </c>
      <c r="C42" s="61">
        <v>5243.45</v>
      </c>
      <c r="D42" s="116">
        <f t="shared" si="0"/>
        <v>79.524893568940172</v>
      </c>
      <c r="E42" s="62"/>
      <c r="F42" s="62"/>
      <c r="G42" s="69"/>
      <c r="H42" s="62"/>
      <c r="I42" s="62"/>
      <c r="J42" s="107"/>
    </row>
    <row r="43" spans="1:10" ht="31.5" x14ac:dyDescent="0.2">
      <c r="A43" s="126" t="s">
        <v>46</v>
      </c>
      <c r="B43" s="67">
        <v>6593.47</v>
      </c>
      <c r="C43" s="67">
        <v>5243.45</v>
      </c>
      <c r="D43" s="117">
        <f t="shared" si="0"/>
        <v>79.524893568940172</v>
      </c>
      <c r="E43" s="68"/>
      <c r="F43" s="68"/>
      <c r="G43" s="69"/>
      <c r="H43" s="68"/>
      <c r="I43" s="68"/>
      <c r="J43" s="134"/>
    </row>
    <row r="44" spans="1:10" ht="12.75" x14ac:dyDescent="0.2">
      <c r="A44" s="123" t="s">
        <v>108</v>
      </c>
      <c r="B44" s="61">
        <v>1650956.24</v>
      </c>
      <c r="C44" s="61">
        <v>1988072.36</v>
      </c>
      <c r="D44" s="116">
        <f t="shared" si="0"/>
        <v>120.41944612656724</v>
      </c>
      <c r="E44" s="62"/>
      <c r="F44" s="62"/>
      <c r="G44" s="69"/>
      <c r="H44" s="62"/>
      <c r="I44" s="62"/>
      <c r="J44" s="107"/>
    </row>
    <row r="45" spans="1:10" ht="25.5" x14ac:dyDescent="0.2">
      <c r="A45" s="125" t="s">
        <v>36</v>
      </c>
      <c r="B45" s="61">
        <v>1650956.24</v>
      </c>
      <c r="C45" s="61">
        <v>1988072.36</v>
      </c>
      <c r="D45" s="116">
        <f t="shared" si="0"/>
        <v>120.41944612656724</v>
      </c>
      <c r="E45" s="62"/>
      <c r="F45" s="62"/>
      <c r="G45" s="69"/>
      <c r="H45" s="62"/>
      <c r="I45" s="62"/>
      <c r="J45" s="107"/>
    </row>
    <row r="46" spans="1:10" ht="21" x14ac:dyDescent="0.2">
      <c r="A46" s="126" t="s">
        <v>37</v>
      </c>
      <c r="B46" s="67">
        <v>1618638.64</v>
      </c>
      <c r="C46" s="67">
        <v>1952303.96</v>
      </c>
      <c r="D46" s="117">
        <f t="shared" si="0"/>
        <v>120.61394753309484</v>
      </c>
      <c r="E46" s="68"/>
      <c r="F46" s="68"/>
      <c r="G46" s="69"/>
      <c r="H46" s="68"/>
      <c r="I46" s="68"/>
      <c r="J46" s="134"/>
    </row>
    <row r="47" spans="1:10" ht="12" x14ac:dyDescent="0.2">
      <c r="A47" s="126" t="s">
        <v>38</v>
      </c>
      <c r="B47" s="67">
        <v>32317.599999999999</v>
      </c>
      <c r="C47" s="67">
        <v>35768.400000000001</v>
      </c>
      <c r="D47" s="117">
        <f t="shared" si="0"/>
        <v>110.67777310196303</v>
      </c>
      <c r="E47" s="68"/>
      <c r="F47" s="68"/>
      <c r="G47" s="69"/>
      <c r="H47" s="68"/>
      <c r="I47" s="68"/>
      <c r="J47" s="134"/>
    </row>
    <row r="48" spans="1:10" ht="25.5" x14ac:dyDescent="0.2">
      <c r="A48" s="123" t="s">
        <v>109</v>
      </c>
      <c r="B48" s="61">
        <v>0</v>
      </c>
      <c r="C48" s="61">
        <v>15473.2</v>
      </c>
      <c r="D48" s="116"/>
      <c r="E48" s="62"/>
      <c r="F48" s="62"/>
      <c r="G48" s="69"/>
      <c r="H48" s="62"/>
      <c r="I48" s="62"/>
      <c r="J48" s="107"/>
    </row>
    <row r="49" spans="1:10" ht="25.5" x14ac:dyDescent="0.2">
      <c r="A49" s="125" t="s">
        <v>36</v>
      </c>
      <c r="B49" s="61">
        <v>0</v>
      </c>
      <c r="C49" s="61">
        <v>15473.2</v>
      </c>
      <c r="D49" s="116"/>
      <c r="E49" s="62"/>
      <c r="F49" s="62"/>
      <c r="G49" s="69"/>
      <c r="H49" s="62"/>
      <c r="I49" s="62"/>
      <c r="J49" s="107"/>
    </row>
    <row r="50" spans="1:10" ht="21" x14ac:dyDescent="0.2">
      <c r="A50" s="126" t="s">
        <v>105</v>
      </c>
      <c r="B50" s="67">
        <v>0</v>
      </c>
      <c r="C50" s="67">
        <v>15473.2</v>
      </c>
      <c r="D50" s="117"/>
      <c r="E50" s="68"/>
      <c r="F50" s="68"/>
      <c r="G50" s="69"/>
      <c r="H50" s="68"/>
      <c r="I50" s="68"/>
      <c r="J50" s="134"/>
    </row>
    <row r="51" spans="1:10" ht="12.75" x14ac:dyDescent="0.2">
      <c r="A51" s="123" t="s">
        <v>110</v>
      </c>
      <c r="B51" s="61">
        <v>2035.1</v>
      </c>
      <c r="C51" s="62">
        <v>268.13</v>
      </c>
      <c r="D51" s="116">
        <f t="shared" si="0"/>
        <v>13.175273942312419</v>
      </c>
      <c r="E51" s="62"/>
      <c r="F51" s="62"/>
      <c r="G51" s="69"/>
      <c r="H51" s="62"/>
      <c r="I51" s="62"/>
      <c r="J51" s="107"/>
    </row>
    <row r="52" spans="1:10" ht="25.5" x14ac:dyDescent="0.2">
      <c r="A52" s="125" t="s">
        <v>45</v>
      </c>
      <c r="B52" s="61">
        <v>2035.1</v>
      </c>
      <c r="C52" s="62">
        <v>268.13</v>
      </c>
      <c r="D52" s="116">
        <f t="shared" si="0"/>
        <v>13.175273942312419</v>
      </c>
      <c r="E52" s="62"/>
      <c r="F52" s="62"/>
      <c r="G52" s="69"/>
      <c r="H52" s="62"/>
      <c r="I52" s="62"/>
      <c r="J52" s="107"/>
    </row>
    <row r="53" spans="1:10" ht="31.5" x14ac:dyDescent="0.2">
      <c r="A53" s="126" t="s">
        <v>46</v>
      </c>
      <c r="B53" s="67">
        <v>2035.1</v>
      </c>
      <c r="C53" s="68">
        <v>268.13</v>
      </c>
      <c r="D53" s="117">
        <f t="shared" si="0"/>
        <v>13.175273942312419</v>
      </c>
      <c r="E53" s="68"/>
      <c r="F53" s="68"/>
      <c r="G53" s="69"/>
      <c r="H53" s="68"/>
      <c r="I53" s="68"/>
      <c r="J53" s="134"/>
    </row>
    <row r="54" spans="1:10" s="60" customFormat="1" ht="25.5" x14ac:dyDescent="0.2">
      <c r="A54" s="123" t="s">
        <v>123</v>
      </c>
      <c r="B54" s="61">
        <v>14481.23</v>
      </c>
      <c r="C54" s="62"/>
      <c r="D54" s="116">
        <f t="shared" si="0"/>
        <v>0</v>
      </c>
      <c r="E54" s="62"/>
      <c r="F54" s="62"/>
      <c r="G54" s="69"/>
      <c r="H54" s="62"/>
      <c r="I54" s="62"/>
      <c r="J54" s="107"/>
    </row>
    <row r="55" spans="1:10" s="60" customFormat="1" ht="51" x14ac:dyDescent="0.2">
      <c r="A55" s="125" t="s">
        <v>43</v>
      </c>
      <c r="B55" s="61">
        <v>14481.23</v>
      </c>
      <c r="C55" s="62"/>
      <c r="D55" s="116">
        <f t="shared" si="0"/>
        <v>0</v>
      </c>
      <c r="E55" s="62"/>
      <c r="F55" s="62"/>
      <c r="G55" s="69"/>
      <c r="H55" s="62"/>
      <c r="I55" s="62"/>
      <c r="J55" s="107"/>
    </row>
    <row r="56" spans="1:10" s="60" customFormat="1" ht="21" x14ac:dyDescent="0.2">
      <c r="A56" s="126" t="s">
        <v>124</v>
      </c>
      <c r="B56" s="67">
        <v>14481.23</v>
      </c>
      <c r="C56" s="68"/>
      <c r="D56" s="117">
        <f t="shared" si="0"/>
        <v>0</v>
      </c>
      <c r="E56" s="68"/>
      <c r="F56" s="68"/>
      <c r="G56" s="69"/>
      <c r="H56" s="68"/>
      <c r="I56" s="68"/>
      <c r="J56" s="134"/>
    </row>
    <row r="57" spans="1:10" ht="38.25" x14ac:dyDescent="0.2">
      <c r="A57" s="123" t="s">
        <v>111</v>
      </c>
      <c r="B57" s="61">
        <v>1187.5</v>
      </c>
      <c r="C57" s="62"/>
      <c r="D57" s="116">
        <f t="shared" si="0"/>
        <v>0</v>
      </c>
      <c r="E57" s="62"/>
      <c r="F57" s="62"/>
      <c r="G57" s="69"/>
      <c r="H57" s="62"/>
      <c r="I57" s="62"/>
      <c r="J57" s="107"/>
    </row>
    <row r="58" spans="1:10" ht="38.25" x14ac:dyDescent="0.2">
      <c r="A58" s="125" t="s">
        <v>41</v>
      </c>
      <c r="B58" s="61">
        <v>1187.5</v>
      </c>
      <c r="C58" s="62"/>
      <c r="D58" s="116">
        <f t="shared" si="0"/>
        <v>0</v>
      </c>
      <c r="E58" s="62"/>
      <c r="F58" s="62"/>
      <c r="G58" s="69"/>
      <c r="H58" s="62"/>
      <c r="I58" s="62"/>
      <c r="J58" s="107"/>
    </row>
    <row r="59" spans="1:10" ht="12.75" thickBot="1" x14ac:dyDescent="0.25">
      <c r="A59" s="128" t="s">
        <v>42</v>
      </c>
      <c r="B59" s="135">
        <v>1187.5</v>
      </c>
      <c r="C59" s="136"/>
      <c r="D59" s="130">
        <f t="shared" si="0"/>
        <v>0</v>
      </c>
      <c r="E59" s="136"/>
      <c r="F59" s="136"/>
      <c r="G59" s="137"/>
      <c r="H59" s="136"/>
      <c r="I59" s="136"/>
      <c r="J59" s="138"/>
    </row>
    <row r="61" spans="1:10" s="72" customFormat="1" x14ac:dyDescent="0.15">
      <c r="D61" s="119"/>
    </row>
    <row r="62" spans="1:10" s="72" customFormat="1" x14ac:dyDescent="0.15">
      <c r="D62" s="119"/>
    </row>
    <row r="63" spans="1:10" ht="15.75" customHeight="1" x14ac:dyDescent="0.15">
      <c r="A63" s="97" t="s">
        <v>118</v>
      </c>
      <c r="B63" s="97"/>
      <c r="C63" s="97"/>
      <c r="D63" s="97"/>
      <c r="E63" s="97"/>
      <c r="F63" s="97"/>
      <c r="G63" s="97"/>
      <c r="H63" s="97"/>
      <c r="I63" s="97"/>
      <c r="J63" s="97"/>
    </row>
    <row r="64" spans="1:10" ht="12" thickBot="1" x14ac:dyDescent="0.2"/>
    <row r="65" spans="1:10" s="59" customFormat="1" ht="32.25" thickBot="1" x14ac:dyDescent="0.2">
      <c r="A65" s="102" t="s">
        <v>28</v>
      </c>
      <c r="B65" s="103" t="s">
        <v>102</v>
      </c>
      <c r="C65" s="103" t="s">
        <v>25</v>
      </c>
      <c r="D65" s="120" t="s">
        <v>103</v>
      </c>
      <c r="E65" s="103" t="s">
        <v>29</v>
      </c>
      <c r="F65" s="103" t="s">
        <v>104</v>
      </c>
      <c r="G65" s="103" t="s">
        <v>30</v>
      </c>
      <c r="H65" s="103" t="s">
        <v>31</v>
      </c>
      <c r="I65" s="103" t="s">
        <v>32</v>
      </c>
      <c r="J65" s="104" t="s">
        <v>33</v>
      </c>
    </row>
    <row r="66" spans="1:10" x14ac:dyDescent="0.15">
      <c r="A66" s="121" t="s">
        <v>69</v>
      </c>
      <c r="B66" s="41">
        <f>B67+B78+B88+B96+B104+B113+B127+B130+B136+B147+B152+B157+B165+B182+B187+B193+B205+B211+B219</f>
        <v>1856167.8099999998</v>
      </c>
      <c r="C66" s="41">
        <v>2243070.02</v>
      </c>
      <c r="D66" s="115">
        <f t="shared" ref="D66:D108" si="1">C66/B66*100</f>
        <v>120.8441396255008</v>
      </c>
      <c r="E66" s="41">
        <v>2223875.31</v>
      </c>
      <c r="F66" s="42">
        <v>99.14</v>
      </c>
      <c r="G66" s="41">
        <v>2152045.31</v>
      </c>
      <c r="H66" s="42">
        <v>96.77</v>
      </c>
      <c r="I66" s="41">
        <v>2145645.31</v>
      </c>
      <c r="J66" s="122">
        <v>99.7</v>
      </c>
    </row>
    <row r="67" spans="1:10" ht="12.75" x14ac:dyDescent="0.2">
      <c r="A67" s="123" t="s">
        <v>70</v>
      </c>
      <c r="B67" s="39">
        <v>17048.52</v>
      </c>
      <c r="C67" s="39">
        <v>15655.62</v>
      </c>
      <c r="D67" s="116">
        <f t="shared" si="1"/>
        <v>91.829789330686779</v>
      </c>
      <c r="E67" s="39">
        <v>32727.89</v>
      </c>
      <c r="F67" s="40">
        <v>209.05</v>
      </c>
      <c r="G67" s="39">
        <v>32727.89</v>
      </c>
      <c r="H67" s="40">
        <v>100</v>
      </c>
      <c r="I67" s="39">
        <v>32727.89</v>
      </c>
      <c r="J67" s="124">
        <v>100</v>
      </c>
    </row>
    <row r="68" spans="1:10" ht="12.75" x14ac:dyDescent="0.2">
      <c r="A68" s="125" t="s">
        <v>49</v>
      </c>
      <c r="B68" s="39">
        <v>9111.89</v>
      </c>
      <c r="C68" s="39">
        <v>12123.62</v>
      </c>
      <c r="D68" s="116">
        <f t="shared" si="1"/>
        <v>133.0527475638973</v>
      </c>
      <c r="E68" s="39">
        <v>28977.89</v>
      </c>
      <c r="F68" s="40">
        <v>239.02</v>
      </c>
      <c r="G68" s="39">
        <v>28977.89</v>
      </c>
      <c r="H68" s="40">
        <v>100</v>
      </c>
      <c r="I68" s="39">
        <v>28977.89</v>
      </c>
      <c r="J68" s="124">
        <v>100</v>
      </c>
    </row>
    <row r="69" spans="1:10" ht="12" x14ac:dyDescent="0.2">
      <c r="A69" s="126" t="s">
        <v>50</v>
      </c>
      <c r="B69" s="43">
        <v>9111.89</v>
      </c>
      <c r="C69" s="43">
        <v>10823.62</v>
      </c>
      <c r="D69" s="117">
        <f t="shared" si="1"/>
        <v>118.78567454172517</v>
      </c>
      <c r="E69" s="43">
        <v>26477.89</v>
      </c>
      <c r="F69" s="45">
        <v>244.63</v>
      </c>
      <c r="G69" s="43"/>
      <c r="H69" s="44"/>
      <c r="I69" s="44"/>
      <c r="J69" s="127"/>
    </row>
    <row r="70" spans="1:10" ht="12" x14ac:dyDescent="0.2">
      <c r="A70" s="126" t="s">
        <v>51</v>
      </c>
      <c r="B70" s="44"/>
      <c r="C70" s="43">
        <v>1300</v>
      </c>
      <c r="D70" s="117"/>
      <c r="E70" s="43">
        <v>2500</v>
      </c>
      <c r="F70" s="45">
        <v>192.31</v>
      </c>
      <c r="G70" s="43"/>
      <c r="H70" s="44"/>
      <c r="I70" s="44"/>
      <c r="J70" s="127"/>
    </row>
    <row r="71" spans="1:10" ht="12.75" x14ac:dyDescent="0.2">
      <c r="A71" s="125" t="s">
        <v>53</v>
      </c>
      <c r="B71" s="39">
        <v>7730.5</v>
      </c>
      <c r="C71" s="39">
        <v>3532</v>
      </c>
      <c r="D71" s="116">
        <f t="shared" si="1"/>
        <v>45.68915335359938</v>
      </c>
      <c r="E71" s="39">
        <v>3550</v>
      </c>
      <c r="F71" s="40">
        <v>100.51</v>
      </c>
      <c r="G71" s="39">
        <v>3550</v>
      </c>
      <c r="H71" s="40">
        <v>100</v>
      </c>
      <c r="I71" s="39">
        <v>3550</v>
      </c>
      <c r="J71" s="124">
        <v>100</v>
      </c>
    </row>
    <row r="72" spans="1:10" ht="12" x14ac:dyDescent="0.2">
      <c r="A72" s="126" t="s">
        <v>55</v>
      </c>
      <c r="B72" s="43">
        <v>2936.24</v>
      </c>
      <c r="C72" s="43">
        <v>1500</v>
      </c>
      <c r="D72" s="117">
        <f t="shared" si="1"/>
        <v>51.085742309892922</v>
      </c>
      <c r="E72" s="43">
        <v>1450</v>
      </c>
      <c r="F72" s="45">
        <v>96.67</v>
      </c>
      <c r="G72" s="43"/>
      <c r="H72" s="44"/>
      <c r="I72" s="44"/>
      <c r="J72" s="127"/>
    </row>
    <row r="73" spans="1:10" ht="12" x14ac:dyDescent="0.2">
      <c r="A73" s="126" t="s">
        <v>56</v>
      </c>
      <c r="B73" s="43">
        <v>4235.25</v>
      </c>
      <c r="C73" s="43">
        <v>2032</v>
      </c>
      <c r="D73" s="117">
        <f t="shared" si="1"/>
        <v>47.978277551502273</v>
      </c>
      <c r="E73" s="43">
        <v>2100</v>
      </c>
      <c r="F73" s="45">
        <v>103.35</v>
      </c>
      <c r="G73" s="43"/>
      <c r="H73" s="44"/>
      <c r="I73" s="44"/>
      <c r="J73" s="127"/>
    </row>
    <row r="74" spans="1:10" s="60" customFormat="1" ht="12" x14ac:dyDescent="0.2">
      <c r="A74" s="126" t="s">
        <v>57</v>
      </c>
      <c r="B74" s="43">
        <v>559.01</v>
      </c>
      <c r="C74" s="43"/>
      <c r="D74" s="117">
        <f t="shared" si="1"/>
        <v>0</v>
      </c>
      <c r="E74" s="43"/>
      <c r="F74" s="45"/>
      <c r="G74" s="43"/>
      <c r="H74" s="44"/>
      <c r="I74" s="44"/>
      <c r="J74" s="127"/>
    </row>
    <row r="75" spans="1:10" ht="25.5" x14ac:dyDescent="0.2">
      <c r="A75" s="125" t="s">
        <v>65</v>
      </c>
      <c r="B75" s="39">
        <v>206.13</v>
      </c>
      <c r="C75" s="38"/>
      <c r="D75" s="116">
        <f t="shared" si="1"/>
        <v>0</v>
      </c>
      <c r="E75" s="40">
        <v>200</v>
      </c>
      <c r="F75" s="38"/>
      <c r="G75" s="40">
        <v>200</v>
      </c>
      <c r="H75" s="40">
        <v>100</v>
      </c>
      <c r="I75" s="40">
        <v>200</v>
      </c>
      <c r="J75" s="124">
        <v>100</v>
      </c>
    </row>
    <row r="76" spans="1:10" ht="12" x14ac:dyDescent="0.2">
      <c r="A76" s="126" t="s">
        <v>66</v>
      </c>
      <c r="B76" s="45">
        <v>130</v>
      </c>
      <c r="C76" s="44"/>
      <c r="D76" s="117">
        <f t="shared" si="1"/>
        <v>0</v>
      </c>
      <c r="E76" s="45">
        <v>100</v>
      </c>
      <c r="F76" s="44"/>
      <c r="G76" s="45"/>
      <c r="H76" s="44"/>
      <c r="I76" s="44"/>
      <c r="J76" s="127"/>
    </row>
    <row r="77" spans="1:10" ht="21" x14ac:dyDescent="0.2">
      <c r="A77" s="126" t="s">
        <v>67</v>
      </c>
      <c r="B77" s="45">
        <v>76.13</v>
      </c>
      <c r="C77" s="44"/>
      <c r="D77" s="117">
        <f t="shared" si="1"/>
        <v>0</v>
      </c>
      <c r="E77" s="45">
        <v>100</v>
      </c>
      <c r="F77" s="44"/>
      <c r="G77" s="45"/>
      <c r="H77" s="44"/>
      <c r="I77" s="44"/>
      <c r="J77" s="127"/>
    </row>
    <row r="78" spans="1:10" ht="25.5" x14ac:dyDescent="0.2">
      <c r="A78" s="123" t="s">
        <v>71</v>
      </c>
      <c r="B78" s="39">
        <v>988</v>
      </c>
      <c r="C78" s="39">
        <v>2300</v>
      </c>
      <c r="D78" s="116">
        <f t="shared" si="1"/>
        <v>232.7935222672065</v>
      </c>
      <c r="E78" s="39">
        <v>1901</v>
      </c>
      <c r="F78" s="40">
        <v>82.65</v>
      </c>
      <c r="G78" s="39">
        <v>1901</v>
      </c>
      <c r="H78" s="40">
        <v>100</v>
      </c>
      <c r="I78" s="39">
        <v>1901</v>
      </c>
      <c r="J78" s="124">
        <v>100</v>
      </c>
    </row>
    <row r="79" spans="1:10" ht="12.75" x14ac:dyDescent="0.2">
      <c r="A79" s="125" t="s">
        <v>53</v>
      </c>
      <c r="B79" s="40">
        <v>59.2</v>
      </c>
      <c r="C79" s="40">
        <v>760</v>
      </c>
      <c r="D79" s="116">
        <f t="shared" si="1"/>
        <v>1283.7837837837837</v>
      </c>
      <c r="E79" s="40">
        <v>490</v>
      </c>
      <c r="F79" s="40">
        <v>64.47</v>
      </c>
      <c r="G79" s="40">
        <v>490</v>
      </c>
      <c r="H79" s="40">
        <v>100</v>
      </c>
      <c r="I79" s="40">
        <v>490</v>
      </c>
      <c r="J79" s="124">
        <v>100</v>
      </c>
    </row>
    <row r="80" spans="1:10" ht="12" x14ac:dyDescent="0.2">
      <c r="A80" s="126" t="s">
        <v>55</v>
      </c>
      <c r="B80" s="45">
        <v>59.2</v>
      </c>
      <c r="C80" s="45">
        <v>360</v>
      </c>
      <c r="D80" s="117">
        <f t="shared" si="1"/>
        <v>608.10810810810813</v>
      </c>
      <c r="E80" s="45">
        <v>290</v>
      </c>
      <c r="F80" s="45">
        <v>80.56</v>
      </c>
      <c r="G80" s="45"/>
      <c r="H80" s="44"/>
      <c r="I80" s="44"/>
      <c r="J80" s="127"/>
    </row>
    <row r="81" spans="1:10" ht="12" x14ac:dyDescent="0.2">
      <c r="A81" s="126" t="s">
        <v>56</v>
      </c>
      <c r="B81" s="44"/>
      <c r="C81" s="45">
        <v>400</v>
      </c>
      <c r="D81" s="117"/>
      <c r="E81" s="45">
        <v>200</v>
      </c>
      <c r="F81" s="45">
        <v>50</v>
      </c>
      <c r="G81" s="45"/>
      <c r="H81" s="44"/>
      <c r="I81" s="44"/>
      <c r="J81" s="127"/>
    </row>
    <row r="82" spans="1:10" ht="12.75" x14ac:dyDescent="0.2">
      <c r="A82" s="125" t="s">
        <v>58</v>
      </c>
      <c r="B82" s="38"/>
      <c r="C82" s="40">
        <v>10</v>
      </c>
      <c r="D82" s="116"/>
      <c r="E82" s="40">
        <v>10</v>
      </c>
      <c r="F82" s="40">
        <v>100</v>
      </c>
      <c r="G82" s="40">
        <v>10</v>
      </c>
      <c r="H82" s="40">
        <v>100</v>
      </c>
      <c r="I82" s="40">
        <v>10</v>
      </c>
      <c r="J82" s="124">
        <v>100</v>
      </c>
    </row>
    <row r="83" spans="1:10" ht="12" x14ac:dyDescent="0.2">
      <c r="A83" s="126" t="s">
        <v>59</v>
      </c>
      <c r="B83" s="44"/>
      <c r="C83" s="45">
        <v>10</v>
      </c>
      <c r="D83" s="117"/>
      <c r="E83" s="45">
        <v>10</v>
      </c>
      <c r="F83" s="45">
        <v>100</v>
      </c>
      <c r="G83" s="45"/>
      <c r="H83" s="44"/>
      <c r="I83" s="44"/>
      <c r="J83" s="127"/>
    </row>
    <row r="84" spans="1:10" ht="25.5" x14ac:dyDescent="0.2">
      <c r="A84" s="125" t="s">
        <v>62</v>
      </c>
      <c r="B84" s="40"/>
      <c r="C84" s="40">
        <v>0.23</v>
      </c>
      <c r="D84" s="116"/>
      <c r="E84" s="40">
        <v>1</v>
      </c>
      <c r="F84" s="40">
        <v>434.78</v>
      </c>
      <c r="G84" s="40">
        <v>1</v>
      </c>
      <c r="H84" s="40">
        <v>100</v>
      </c>
      <c r="I84" s="40">
        <v>1</v>
      </c>
      <c r="J84" s="124">
        <v>100</v>
      </c>
    </row>
    <row r="85" spans="1:10" ht="12" x14ac:dyDescent="0.2">
      <c r="A85" s="126" t="s">
        <v>63</v>
      </c>
      <c r="B85" s="45"/>
      <c r="C85" s="45">
        <v>0.23</v>
      </c>
      <c r="D85" s="117"/>
      <c r="E85" s="45">
        <v>1</v>
      </c>
      <c r="F85" s="45">
        <v>434.78</v>
      </c>
      <c r="G85" s="45"/>
      <c r="H85" s="44"/>
      <c r="I85" s="44"/>
      <c r="J85" s="127"/>
    </row>
    <row r="86" spans="1:10" ht="25.5" x14ac:dyDescent="0.2">
      <c r="A86" s="125" t="s">
        <v>65</v>
      </c>
      <c r="B86" s="39">
        <v>928.8</v>
      </c>
      <c r="C86" s="39">
        <v>1529.77</v>
      </c>
      <c r="D86" s="116">
        <f t="shared" si="1"/>
        <v>164.70391903531439</v>
      </c>
      <c r="E86" s="39">
        <v>1400</v>
      </c>
      <c r="F86" s="40">
        <v>91.52</v>
      </c>
      <c r="G86" s="39">
        <v>1400</v>
      </c>
      <c r="H86" s="40">
        <v>100</v>
      </c>
      <c r="I86" s="39">
        <v>1400</v>
      </c>
      <c r="J86" s="124">
        <v>100</v>
      </c>
    </row>
    <row r="87" spans="1:10" ht="12" x14ac:dyDescent="0.2">
      <c r="A87" s="126" t="s">
        <v>66</v>
      </c>
      <c r="B87" s="43">
        <v>928.8</v>
      </c>
      <c r="C87" s="43">
        <v>1529.77</v>
      </c>
      <c r="D87" s="117">
        <f t="shared" si="1"/>
        <v>164.70391903531439</v>
      </c>
      <c r="E87" s="43">
        <v>1400</v>
      </c>
      <c r="F87" s="45">
        <v>91.52</v>
      </c>
      <c r="G87" s="43"/>
      <c r="H87" s="44"/>
      <c r="I87" s="44"/>
      <c r="J87" s="127"/>
    </row>
    <row r="88" spans="1:10" ht="25.5" x14ac:dyDescent="0.2">
      <c r="A88" s="123" t="s">
        <v>72</v>
      </c>
      <c r="B88" s="39">
        <v>84147.86</v>
      </c>
      <c r="C88" s="39">
        <v>98565</v>
      </c>
      <c r="D88" s="116">
        <f t="shared" si="1"/>
        <v>117.13310356318034</v>
      </c>
      <c r="E88" s="39">
        <v>96500</v>
      </c>
      <c r="F88" s="40">
        <v>97.9</v>
      </c>
      <c r="G88" s="39">
        <v>91500</v>
      </c>
      <c r="H88" s="40">
        <v>94.82</v>
      </c>
      <c r="I88" s="39">
        <v>91500</v>
      </c>
      <c r="J88" s="124">
        <v>100</v>
      </c>
    </row>
    <row r="89" spans="1:10" ht="12.75" x14ac:dyDescent="0.2">
      <c r="A89" s="125" t="s">
        <v>49</v>
      </c>
      <c r="B89" s="39">
        <v>30479.38</v>
      </c>
      <c r="C89" s="39">
        <v>30780.29</v>
      </c>
      <c r="D89" s="116">
        <f t="shared" si="1"/>
        <v>100.98725761482027</v>
      </c>
      <c r="E89" s="39">
        <v>31270</v>
      </c>
      <c r="F89" s="40">
        <v>101.59</v>
      </c>
      <c r="G89" s="39">
        <v>31270</v>
      </c>
      <c r="H89" s="40">
        <v>100</v>
      </c>
      <c r="I89" s="39">
        <v>31270</v>
      </c>
      <c r="J89" s="124">
        <v>100</v>
      </c>
    </row>
    <row r="90" spans="1:10" ht="12" x14ac:dyDescent="0.2">
      <c r="A90" s="126" t="s">
        <v>50</v>
      </c>
      <c r="B90" s="43">
        <v>30479.38</v>
      </c>
      <c r="C90" s="43">
        <v>30780.29</v>
      </c>
      <c r="D90" s="117">
        <f t="shared" si="1"/>
        <v>100.98725761482027</v>
      </c>
      <c r="E90" s="43">
        <v>31270</v>
      </c>
      <c r="F90" s="45">
        <v>101.59</v>
      </c>
      <c r="G90" s="43"/>
      <c r="H90" s="44"/>
      <c r="I90" s="44"/>
      <c r="J90" s="127"/>
    </row>
    <row r="91" spans="1:10" ht="12.75" x14ac:dyDescent="0.2">
      <c r="A91" s="125" t="s">
        <v>53</v>
      </c>
      <c r="B91" s="39">
        <v>53648.69</v>
      </c>
      <c r="C91" s="39">
        <v>67784.710000000006</v>
      </c>
      <c r="D91" s="116">
        <f t="shared" si="1"/>
        <v>126.34923611368703</v>
      </c>
      <c r="E91" s="39">
        <v>65230</v>
      </c>
      <c r="F91" s="40">
        <v>96.23</v>
      </c>
      <c r="G91" s="39">
        <v>60230</v>
      </c>
      <c r="H91" s="40">
        <v>92.33</v>
      </c>
      <c r="I91" s="39">
        <v>60230</v>
      </c>
      <c r="J91" s="124">
        <v>100</v>
      </c>
    </row>
    <row r="92" spans="1:10" s="60" customFormat="1" ht="12" x14ac:dyDescent="0.2">
      <c r="A92" s="126" t="s">
        <v>55</v>
      </c>
      <c r="B92" s="43">
        <v>41</v>
      </c>
      <c r="C92" s="43"/>
      <c r="D92" s="117"/>
      <c r="E92" s="43"/>
      <c r="F92" s="45"/>
      <c r="G92" s="43"/>
      <c r="H92" s="44"/>
      <c r="I92" s="44"/>
      <c r="J92" s="127"/>
    </row>
    <row r="93" spans="1:10" ht="12" x14ac:dyDescent="0.2">
      <c r="A93" s="126" t="s">
        <v>56</v>
      </c>
      <c r="B93" s="43">
        <v>53607.69</v>
      </c>
      <c r="C93" s="43">
        <v>67784.710000000006</v>
      </c>
      <c r="D93" s="117">
        <f t="shared" si="1"/>
        <v>126.44586998619043</v>
      </c>
      <c r="E93" s="43">
        <v>65230</v>
      </c>
      <c r="F93" s="45">
        <v>96.23</v>
      </c>
      <c r="G93" s="43"/>
      <c r="H93" s="44"/>
      <c r="I93" s="44"/>
      <c r="J93" s="127"/>
    </row>
    <row r="94" spans="1:10" ht="25.5" x14ac:dyDescent="0.2">
      <c r="A94" s="125" t="s">
        <v>60</v>
      </c>
      <c r="B94" s="40">
        <v>19.79</v>
      </c>
      <c r="C94" s="38"/>
      <c r="D94" s="116"/>
      <c r="E94" s="38"/>
      <c r="F94" s="38"/>
      <c r="G94" s="38"/>
      <c r="H94" s="38"/>
      <c r="I94" s="38"/>
      <c r="J94" s="106"/>
    </row>
    <row r="95" spans="1:10" ht="21" x14ac:dyDescent="0.2">
      <c r="A95" s="126" t="s">
        <v>61</v>
      </c>
      <c r="B95" s="45">
        <v>19.79</v>
      </c>
      <c r="C95" s="44"/>
      <c r="D95" s="117"/>
      <c r="E95" s="44"/>
      <c r="F95" s="44"/>
      <c r="G95" s="44"/>
      <c r="H95" s="44"/>
      <c r="I95" s="44"/>
      <c r="J95" s="127"/>
    </row>
    <row r="96" spans="1:10" ht="25.5" x14ac:dyDescent="0.2">
      <c r="A96" s="123" t="s">
        <v>73</v>
      </c>
      <c r="B96" s="39">
        <v>82093.440000000002</v>
      </c>
      <c r="C96" s="39">
        <v>95613.14</v>
      </c>
      <c r="D96" s="116">
        <f t="shared" si="1"/>
        <v>116.4686727709303</v>
      </c>
      <c r="E96" s="39">
        <v>86900</v>
      </c>
      <c r="F96" s="40">
        <v>90.89</v>
      </c>
      <c r="G96" s="39">
        <v>86900</v>
      </c>
      <c r="H96" s="40">
        <v>100</v>
      </c>
      <c r="I96" s="39">
        <v>86900</v>
      </c>
      <c r="J96" s="124">
        <v>100</v>
      </c>
    </row>
    <row r="97" spans="1:10" ht="12.75" x14ac:dyDescent="0.2">
      <c r="A97" s="125" t="s">
        <v>53</v>
      </c>
      <c r="B97" s="39">
        <v>81853.31</v>
      </c>
      <c r="C97" s="39">
        <v>95393.14</v>
      </c>
      <c r="D97" s="116">
        <f t="shared" si="1"/>
        <v>116.54157907603249</v>
      </c>
      <c r="E97" s="39">
        <v>86700</v>
      </c>
      <c r="F97" s="40">
        <v>90.89</v>
      </c>
      <c r="G97" s="39">
        <v>86700</v>
      </c>
      <c r="H97" s="40">
        <v>100</v>
      </c>
      <c r="I97" s="39">
        <v>86700</v>
      </c>
      <c r="J97" s="124">
        <v>100</v>
      </c>
    </row>
    <row r="98" spans="1:10" ht="12" x14ac:dyDescent="0.2">
      <c r="A98" s="126" t="s">
        <v>54</v>
      </c>
      <c r="B98" s="43">
        <v>2501.7600000000002</v>
      </c>
      <c r="C98" s="43">
        <v>3920</v>
      </c>
      <c r="D98" s="117">
        <f t="shared" si="1"/>
        <v>156.68969045791761</v>
      </c>
      <c r="E98" s="43">
        <v>3920</v>
      </c>
      <c r="F98" s="45">
        <v>100</v>
      </c>
      <c r="G98" s="43"/>
      <c r="H98" s="44"/>
      <c r="I98" s="44"/>
      <c r="J98" s="127"/>
    </row>
    <row r="99" spans="1:10" ht="12" x14ac:dyDescent="0.2">
      <c r="A99" s="126" t="s">
        <v>55</v>
      </c>
      <c r="B99" s="43">
        <v>47323.88</v>
      </c>
      <c r="C99" s="43">
        <v>50096.46</v>
      </c>
      <c r="D99" s="117">
        <f t="shared" si="1"/>
        <v>105.85873347662955</v>
      </c>
      <c r="E99" s="43">
        <v>50220</v>
      </c>
      <c r="F99" s="45">
        <v>100.25</v>
      </c>
      <c r="G99" s="43"/>
      <c r="H99" s="44"/>
      <c r="I99" s="44"/>
      <c r="J99" s="127"/>
    </row>
    <row r="100" spans="1:10" ht="12" x14ac:dyDescent="0.2">
      <c r="A100" s="126" t="s">
        <v>56</v>
      </c>
      <c r="B100" s="43">
        <v>30781.09</v>
      </c>
      <c r="C100" s="43">
        <v>40236.68</v>
      </c>
      <c r="D100" s="117">
        <f t="shared" si="1"/>
        <v>130.71882769583533</v>
      </c>
      <c r="E100" s="43">
        <v>31440</v>
      </c>
      <c r="F100" s="45">
        <v>78.14</v>
      </c>
      <c r="G100" s="43"/>
      <c r="H100" s="44"/>
      <c r="I100" s="44"/>
      <c r="J100" s="127"/>
    </row>
    <row r="101" spans="1:10" ht="12" x14ac:dyDescent="0.2">
      <c r="A101" s="126" t="s">
        <v>57</v>
      </c>
      <c r="B101" s="43">
        <v>1246.58</v>
      </c>
      <c r="C101" s="43">
        <v>1140</v>
      </c>
      <c r="D101" s="117">
        <f t="shared" si="1"/>
        <v>91.45020776845449</v>
      </c>
      <c r="E101" s="43">
        <v>1120</v>
      </c>
      <c r="F101" s="45">
        <v>98.25</v>
      </c>
      <c r="G101" s="43"/>
      <c r="H101" s="44"/>
      <c r="I101" s="44"/>
      <c r="J101" s="127"/>
    </row>
    <row r="102" spans="1:10" ht="12.75" x14ac:dyDescent="0.2">
      <c r="A102" s="125" t="s">
        <v>58</v>
      </c>
      <c r="B102" s="40">
        <v>240.13</v>
      </c>
      <c r="C102" s="40">
        <v>220</v>
      </c>
      <c r="D102" s="116">
        <f t="shared" si="1"/>
        <v>91.617040769583141</v>
      </c>
      <c r="E102" s="40">
        <v>200</v>
      </c>
      <c r="F102" s="40">
        <v>90.91</v>
      </c>
      <c r="G102" s="40">
        <v>200</v>
      </c>
      <c r="H102" s="40">
        <v>100</v>
      </c>
      <c r="I102" s="40">
        <v>200</v>
      </c>
      <c r="J102" s="124">
        <v>100</v>
      </c>
    </row>
    <row r="103" spans="1:10" ht="12" x14ac:dyDescent="0.2">
      <c r="A103" s="126" t="s">
        <v>59</v>
      </c>
      <c r="B103" s="45">
        <v>240.13</v>
      </c>
      <c r="C103" s="45">
        <v>220</v>
      </c>
      <c r="D103" s="117">
        <f t="shared" si="1"/>
        <v>91.617040769583141</v>
      </c>
      <c r="E103" s="45">
        <v>200</v>
      </c>
      <c r="F103" s="45">
        <v>90.91</v>
      </c>
      <c r="G103" s="45"/>
      <c r="H103" s="44"/>
      <c r="I103" s="44"/>
      <c r="J103" s="127"/>
    </row>
    <row r="104" spans="1:10" ht="38.25" x14ac:dyDescent="0.2">
      <c r="A104" s="123" t="s">
        <v>112</v>
      </c>
      <c r="B104" s="39">
        <v>1015.33</v>
      </c>
      <c r="C104" s="39">
        <v>2256.94</v>
      </c>
      <c r="D104" s="116">
        <f t="shared" si="1"/>
        <v>222.28635025065745</v>
      </c>
      <c r="E104" s="38"/>
      <c r="F104" s="38"/>
      <c r="G104" s="38"/>
      <c r="H104" s="38"/>
      <c r="I104" s="38"/>
      <c r="J104" s="106"/>
    </row>
    <row r="105" spans="1:10" ht="12.75" x14ac:dyDescent="0.2">
      <c r="A105" s="125" t="s">
        <v>49</v>
      </c>
      <c r="B105" s="40"/>
      <c r="C105" s="40">
        <v>396.41</v>
      </c>
      <c r="D105" s="116"/>
      <c r="E105" s="38"/>
      <c r="F105" s="38"/>
      <c r="G105" s="38"/>
      <c r="H105" s="38"/>
      <c r="I105" s="38"/>
      <c r="J105" s="106"/>
    </row>
    <row r="106" spans="1:10" ht="12" x14ac:dyDescent="0.2">
      <c r="A106" s="126" t="s">
        <v>50</v>
      </c>
      <c r="B106" s="44"/>
      <c r="C106" s="45">
        <v>396.41</v>
      </c>
      <c r="D106" s="117"/>
      <c r="E106" s="44"/>
      <c r="F106" s="44"/>
      <c r="G106" s="44"/>
      <c r="H106" s="44"/>
      <c r="I106" s="44"/>
      <c r="J106" s="127"/>
    </row>
    <row r="107" spans="1:10" ht="12.75" x14ac:dyDescent="0.2">
      <c r="A107" s="125" t="s">
        <v>53</v>
      </c>
      <c r="B107" s="40">
        <v>920</v>
      </c>
      <c r="C107" s="40">
        <v>600</v>
      </c>
      <c r="D107" s="116">
        <f t="shared" si="1"/>
        <v>65.217391304347828</v>
      </c>
      <c r="E107" s="38"/>
      <c r="F107" s="38"/>
      <c r="G107" s="38"/>
      <c r="H107" s="38"/>
      <c r="I107" s="38"/>
      <c r="J107" s="106"/>
    </row>
    <row r="108" spans="1:10" ht="12" x14ac:dyDescent="0.2">
      <c r="A108" s="126" t="s">
        <v>55</v>
      </c>
      <c r="B108" s="45">
        <v>920</v>
      </c>
      <c r="C108" s="45">
        <v>600</v>
      </c>
      <c r="D108" s="117">
        <f t="shared" si="1"/>
        <v>65.217391304347828</v>
      </c>
      <c r="E108" s="44"/>
      <c r="F108" s="44"/>
      <c r="G108" s="44"/>
      <c r="H108" s="44"/>
      <c r="I108" s="44"/>
      <c r="J108" s="127"/>
    </row>
    <row r="109" spans="1:10" s="60" customFormat="1" ht="25.5" x14ac:dyDescent="0.2">
      <c r="A109" s="125" t="s">
        <v>60</v>
      </c>
      <c r="B109" s="40">
        <v>95.33</v>
      </c>
      <c r="C109" s="45"/>
      <c r="D109" s="117"/>
      <c r="E109" s="44"/>
      <c r="F109" s="44"/>
      <c r="G109" s="44"/>
      <c r="H109" s="44"/>
      <c r="I109" s="44"/>
      <c r="J109" s="127"/>
    </row>
    <row r="110" spans="1:10" s="60" customFormat="1" ht="21" x14ac:dyDescent="0.2">
      <c r="A110" s="126" t="s">
        <v>61</v>
      </c>
      <c r="B110" s="45">
        <v>95.33</v>
      </c>
      <c r="C110" s="45"/>
      <c r="D110" s="117"/>
      <c r="E110" s="44"/>
      <c r="F110" s="44"/>
      <c r="G110" s="44"/>
      <c r="H110" s="44"/>
      <c r="I110" s="44"/>
      <c r="J110" s="127"/>
    </row>
    <row r="111" spans="1:10" ht="25.5" x14ac:dyDescent="0.2">
      <c r="A111" s="125" t="s">
        <v>65</v>
      </c>
      <c r="B111" s="38"/>
      <c r="C111" s="39">
        <v>1260.53</v>
      </c>
      <c r="D111" s="116"/>
      <c r="E111" s="38"/>
      <c r="F111" s="38"/>
      <c r="G111" s="38"/>
      <c r="H111" s="38"/>
      <c r="I111" s="38"/>
      <c r="J111" s="106"/>
    </row>
    <row r="112" spans="1:10" ht="12" x14ac:dyDescent="0.2">
      <c r="A112" s="126" t="s">
        <v>66</v>
      </c>
      <c r="B112" s="44"/>
      <c r="C112" s="43">
        <v>1260.53</v>
      </c>
      <c r="D112" s="117"/>
      <c r="E112" s="44"/>
      <c r="F112" s="44"/>
      <c r="G112" s="44"/>
      <c r="H112" s="44"/>
      <c r="I112" s="44"/>
      <c r="J112" s="127"/>
    </row>
    <row r="113" spans="1:10" ht="38.25" x14ac:dyDescent="0.2">
      <c r="A113" s="123" t="s">
        <v>74</v>
      </c>
      <c r="B113" s="38"/>
      <c r="C113" s="38"/>
      <c r="D113" s="116"/>
      <c r="E113" s="39">
        <v>1772585</v>
      </c>
      <c r="F113" s="38"/>
      <c r="G113" s="39">
        <v>1772585</v>
      </c>
      <c r="H113" s="40">
        <v>100</v>
      </c>
      <c r="I113" s="39">
        <v>1772585</v>
      </c>
      <c r="J113" s="124">
        <v>100</v>
      </c>
    </row>
    <row r="114" spans="1:10" ht="12.75" x14ac:dyDescent="0.2">
      <c r="A114" s="125" t="s">
        <v>49</v>
      </c>
      <c r="B114" s="38"/>
      <c r="C114" s="38"/>
      <c r="D114" s="116"/>
      <c r="E114" s="39">
        <v>1645100</v>
      </c>
      <c r="F114" s="38"/>
      <c r="G114" s="39">
        <v>1645100</v>
      </c>
      <c r="H114" s="40">
        <v>100</v>
      </c>
      <c r="I114" s="39">
        <v>1645100</v>
      </c>
      <c r="J114" s="124">
        <v>100</v>
      </c>
    </row>
    <row r="115" spans="1:10" ht="12" x14ac:dyDescent="0.2">
      <c r="A115" s="126" t="s">
        <v>50</v>
      </c>
      <c r="B115" s="44"/>
      <c r="C115" s="44"/>
      <c r="D115" s="117"/>
      <c r="E115" s="43">
        <v>1370000</v>
      </c>
      <c r="F115" s="44"/>
      <c r="G115" s="43"/>
      <c r="H115" s="44"/>
      <c r="I115" s="44"/>
      <c r="J115" s="127"/>
    </row>
    <row r="116" spans="1:10" ht="12" x14ac:dyDescent="0.2">
      <c r="A116" s="126" t="s">
        <v>51</v>
      </c>
      <c r="B116" s="44"/>
      <c r="C116" s="44"/>
      <c r="D116" s="117"/>
      <c r="E116" s="43">
        <v>49000</v>
      </c>
      <c r="F116" s="44"/>
      <c r="G116" s="43"/>
      <c r="H116" s="44"/>
      <c r="I116" s="44"/>
      <c r="J116" s="127"/>
    </row>
    <row r="117" spans="1:10" ht="12" x14ac:dyDescent="0.2">
      <c r="A117" s="126" t="s">
        <v>52</v>
      </c>
      <c r="B117" s="44"/>
      <c r="C117" s="44"/>
      <c r="D117" s="117"/>
      <c r="E117" s="43">
        <v>226100</v>
      </c>
      <c r="F117" s="44"/>
      <c r="G117" s="43"/>
      <c r="H117" s="44"/>
      <c r="I117" s="44"/>
      <c r="J117" s="127"/>
    </row>
    <row r="118" spans="1:10" ht="12.75" x14ac:dyDescent="0.2">
      <c r="A118" s="125" t="s">
        <v>53</v>
      </c>
      <c r="B118" s="38"/>
      <c r="C118" s="38"/>
      <c r="D118" s="116"/>
      <c r="E118" s="39">
        <v>104945</v>
      </c>
      <c r="F118" s="38"/>
      <c r="G118" s="39">
        <v>104945</v>
      </c>
      <c r="H118" s="40">
        <v>100</v>
      </c>
      <c r="I118" s="39">
        <v>104945</v>
      </c>
      <c r="J118" s="124">
        <v>100</v>
      </c>
    </row>
    <row r="119" spans="1:10" ht="12" x14ac:dyDescent="0.2">
      <c r="A119" s="126" t="s">
        <v>54</v>
      </c>
      <c r="B119" s="44"/>
      <c r="C119" s="44"/>
      <c r="D119" s="117"/>
      <c r="E119" s="43">
        <v>38400</v>
      </c>
      <c r="F119" s="44"/>
      <c r="G119" s="43"/>
      <c r="H119" s="44"/>
      <c r="I119" s="44"/>
      <c r="J119" s="127"/>
    </row>
    <row r="120" spans="1:10" ht="12" x14ac:dyDescent="0.2">
      <c r="A120" s="126" t="s">
        <v>55</v>
      </c>
      <c r="B120" s="44"/>
      <c r="C120" s="44"/>
      <c r="D120" s="117"/>
      <c r="E120" s="43">
        <v>66545</v>
      </c>
      <c r="F120" s="44"/>
      <c r="G120" s="43"/>
      <c r="H120" s="44"/>
      <c r="I120" s="44"/>
      <c r="J120" s="127"/>
    </row>
    <row r="121" spans="1:10" ht="25.5" x14ac:dyDescent="0.2">
      <c r="A121" s="125" t="s">
        <v>60</v>
      </c>
      <c r="B121" s="38"/>
      <c r="C121" s="38"/>
      <c r="D121" s="116"/>
      <c r="E121" s="39">
        <v>17300</v>
      </c>
      <c r="F121" s="38"/>
      <c r="G121" s="39">
        <v>17300</v>
      </c>
      <c r="H121" s="40">
        <v>100</v>
      </c>
      <c r="I121" s="39">
        <v>17300</v>
      </c>
      <c r="J121" s="124">
        <v>100</v>
      </c>
    </row>
    <row r="122" spans="1:10" ht="21" x14ac:dyDescent="0.2">
      <c r="A122" s="126" t="s">
        <v>61</v>
      </c>
      <c r="B122" s="44"/>
      <c r="C122" s="44"/>
      <c r="D122" s="117"/>
      <c r="E122" s="43">
        <v>17300</v>
      </c>
      <c r="F122" s="44"/>
      <c r="G122" s="43"/>
      <c r="H122" s="44"/>
      <c r="I122" s="44"/>
      <c r="J122" s="127"/>
    </row>
    <row r="123" spans="1:10" ht="25.5" x14ac:dyDescent="0.2">
      <c r="A123" s="125" t="s">
        <v>62</v>
      </c>
      <c r="B123" s="38"/>
      <c r="C123" s="38"/>
      <c r="D123" s="116"/>
      <c r="E123" s="40">
        <v>670</v>
      </c>
      <c r="F123" s="38"/>
      <c r="G123" s="40">
        <v>670</v>
      </c>
      <c r="H123" s="40">
        <v>100</v>
      </c>
      <c r="I123" s="40">
        <v>670</v>
      </c>
      <c r="J123" s="124">
        <v>100</v>
      </c>
    </row>
    <row r="124" spans="1:10" ht="12" x14ac:dyDescent="0.2">
      <c r="A124" s="126" t="s">
        <v>63</v>
      </c>
      <c r="B124" s="44"/>
      <c r="C124" s="44"/>
      <c r="D124" s="117"/>
      <c r="E124" s="45">
        <v>670</v>
      </c>
      <c r="F124" s="44"/>
      <c r="G124" s="45"/>
      <c r="H124" s="44"/>
      <c r="I124" s="44"/>
      <c r="J124" s="127"/>
    </row>
    <row r="125" spans="1:10" ht="25.5" x14ac:dyDescent="0.2">
      <c r="A125" s="125" t="s">
        <v>65</v>
      </c>
      <c r="B125" s="38"/>
      <c r="C125" s="38"/>
      <c r="D125" s="116"/>
      <c r="E125" s="39">
        <v>4570</v>
      </c>
      <c r="F125" s="38"/>
      <c r="G125" s="39">
        <v>4570</v>
      </c>
      <c r="H125" s="40">
        <v>100</v>
      </c>
      <c r="I125" s="39">
        <v>4570</v>
      </c>
      <c r="J125" s="124">
        <v>100</v>
      </c>
    </row>
    <row r="126" spans="1:10" ht="21" x14ac:dyDescent="0.2">
      <c r="A126" s="126" t="s">
        <v>67</v>
      </c>
      <c r="B126" s="44"/>
      <c r="C126" s="44"/>
      <c r="D126" s="117"/>
      <c r="E126" s="43">
        <v>4570</v>
      </c>
      <c r="F126" s="44"/>
      <c r="G126" s="43"/>
      <c r="H126" s="44"/>
      <c r="I126" s="44"/>
      <c r="J126" s="127"/>
    </row>
    <row r="127" spans="1:10" ht="51" x14ac:dyDescent="0.2">
      <c r="A127" s="123" t="s">
        <v>75</v>
      </c>
      <c r="B127" s="38"/>
      <c r="C127" s="38"/>
      <c r="D127" s="116"/>
      <c r="E127" s="39">
        <v>2884.61</v>
      </c>
      <c r="F127" s="38"/>
      <c r="G127" s="39">
        <v>2884.61</v>
      </c>
      <c r="H127" s="40">
        <v>100</v>
      </c>
      <c r="I127" s="39">
        <v>2884.61</v>
      </c>
      <c r="J127" s="124">
        <v>100</v>
      </c>
    </row>
    <row r="128" spans="1:10" ht="12.75" x14ac:dyDescent="0.2">
      <c r="A128" s="125" t="s">
        <v>49</v>
      </c>
      <c r="B128" s="38"/>
      <c r="C128" s="38"/>
      <c r="D128" s="116"/>
      <c r="E128" s="39">
        <v>2884.61</v>
      </c>
      <c r="F128" s="38"/>
      <c r="G128" s="39">
        <v>2884.61</v>
      </c>
      <c r="H128" s="40">
        <v>100</v>
      </c>
      <c r="I128" s="39">
        <v>2884.61</v>
      </c>
      <c r="J128" s="124">
        <v>100</v>
      </c>
    </row>
    <row r="129" spans="1:10" ht="12" x14ac:dyDescent="0.2">
      <c r="A129" s="126" t="s">
        <v>50</v>
      </c>
      <c r="B129" s="44"/>
      <c r="C129" s="44"/>
      <c r="D129" s="117"/>
      <c r="E129" s="43">
        <v>2884.61</v>
      </c>
      <c r="F129" s="44"/>
      <c r="G129" s="43"/>
      <c r="H129" s="44"/>
      <c r="I129" s="44"/>
      <c r="J129" s="127"/>
    </row>
    <row r="130" spans="1:10" ht="12.75" x14ac:dyDescent="0.2">
      <c r="A130" s="123" t="s">
        <v>76</v>
      </c>
      <c r="B130" s="38"/>
      <c r="C130" s="38"/>
      <c r="D130" s="116"/>
      <c r="E130" s="39">
        <v>73230</v>
      </c>
      <c r="F130" s="38"/>
      <c r="G130" s="39">
        <v>6400</v>
      </c>
      <c r="H130" s="40">
        <v>8.74</v>
      </c>
      <c r="I130" s="38"/>
      <c r="J130" s="106"/>
    </row>
    <row r="131" spans="1:10" ht="12.75" x14ac:dyDescent="0.2">
      <c r="A131" s="125" t="s">
        <v>53</v>
      </c>
      <c r="B131" s="38"/>
      <c r="C131" s="38"/>
      <c r="D131" s="116"/>
      <c r="E131" s="39">
        <v>73230</v>
      </c>
      <c r="F131" s="38"/>
      <c r="G131" s="39">
        <v>6400</v>
      </c>
      <c r="H131" s="40">
        <v>8.74</v>
      </c>
      <c r="I131" s="38"/>
      <c r="J131" s="106"/>
    </row>
    <row r="132" spans="1:10" ht="12" x14ac:dyDescent="0.2">
      <c r="A132" s="126" t="s">
        <v>54</v>
      </c>
      <c r="B132" s="44"/>
      <c r="C132" s="44"/>
      <c r="D132" s="117"/>
      <c r="E132" s="43">
        <v>46000</v>
      </c>
      <c r="F132" s="44"/>
      <c r="G132" s="43"/>
      <c r="H132" s="44"/>
      <c r="I132" s="44"/>
      <c r="J132" s="127"/>
    </row>
    <row r="133" spans="1:10" ht="12" x14ac:dyDescent="0.2">
      <c r="A133" s="126" t="s">
        <v>55</v>
      </c>
      <c r="B133" s="44"/>
      <c r="C133" s="44"/>
      <c r="D133" s="117"/>
      <c r="E133" s="43">
        <v>1500</v>
      </c>
      <c r="F133" s="44"/>
      <c r="G133" s="43"/>
      <c r="H133" s="44"/>
      <c r="I133" s="44"/>
      <c r="J133" s="127"/>
    </row>
    <row r="134" spans="1:10" ht="12" x14ac:dyDescent="0.2">
      <c r="A134" s="126" t="s">
        <v>56</v>
      </c>
      <c r="B134" s="44"/>
      <c r="C134" s="44"/>
      <c r="D134" s="117"/>
      <c r="E134" s="43">
        <v>24200</v>
      </c>
      <c r="F134" s="44"/>
      <c r="G134" s="43"/>
      <c r="H134" s="44"/>
      <c r="I134" s="44"/>
      <c r="J134" s="127"/>
    </row>
    <row r="135" spans="1:10" ht="12" x14ac:dyDescent="0.2">
      <c r="A135" s="126" t="s">
        <v>57</v>
      </c>
      <c r="B135" s="44"/>
      <c r="C135" s="44"/>
      <c r="D135" s="117"/>
      <c r="E135" s="43">
        <v>1530</v>
      </c>
      <c r="F135" s="44"/>
      <c r="G135" s="43"/>
      <c r="H135" s="44"/>
      <c r="I135" s="44"/>
      <c r="J135" s="127"/>
    </row>
    <row r="136" spans="1:10" ht="25.5" x14ac:dyDescent="0.2">
      <c r="A136" s="123" t="s">
        <v>77</v>
      </c>
      <c r="B136" s="38"/>
      <c r="C136" s="38"/>
      <c r="D136" s="116"/>
      <c r="E136" s="39">
        <v>149260</v>
      </c>
      <c r="F136" s="38"/>
      <c r="G136" s="39">
        <v>149260</v>
      </c>
      <c r="H136" s="40">
        <v>100</v>
      </c>
      <c r="I136" s="39">
        <v>149260</v>
      </c>
      <c r="J136" s="124">
        <v>100</v>
      </c>
    </row>
    <row r="137" spans="1:10" ht="12.75" x14ac:dyDescent="0.2">
      <c r="A137" s="125" t="s">
        <v>49</v>
      </c>
      <c r="B137" s="38"/>
      <c r="C137" s="38"/>
      <c r="D137" s="116"/>
      <c r="E137" s="39">
        <v>135910</v>
      </c>
      <c r="F137" s="38"/>
      <c r="G137" s="39">
        <v>135910</v>
      </c>
      <c r="H137" s="40">
        <v>100</v>
      </c>
      <c r="I137" s="39">
        <v>135910</v>
      </c>
      <c r="J137" s="124">
        <v>100</v>
      </c>
    </row>
    <row r="138" spans="1:10" ht="12" x14ac:dyDescent="0.2">
      <c r="A138" s="126" t="s">
        <v>50</v>
      </c>
      <c r="B138" s="44"/>
      <c r="C138" s="44"/>
      <c r="D138" s="117"/>
      <c r="E138" s="43">
        <v>108460</v>
      </c>
      <c r="F138" s="44"/>
      <c r="G138" s="43"/>
      <c r="H138" s="44"/>
      <c r="I138" s="44"/>
      <c r="J138" s="127"/>
    </row>
    <row r="139" spans="1:10" ht="12" x14ac:dyDescent="0.2">
      <c r="A139" s="126" t="s">
        <v>51</v>
      </c>
      <c r="B139" s="44"/>
      <c r="C139" s="44"/>
      <c r="D139" s="117"/>
      <c r="E139" s="43">
        <v>4100</v>
      </c>
      <c r="F139" s="44"/>
      <c r="G139" s="43"/>
      <c r="H139" s="44"/>
      <c r="I139" s="44"/>
      <c r="J139" s="127"/>
    </row>
    <row r="140" spans="1:10" ht="12" x14ac:dyDescent="0.2">
      <c r="A140" s="126" t="s">
        <v>52</v>
      </c>
      <c r="B140" s="44"/>
      <c r="C140" s="44"/>
      <c r="D140" s="117"/>
      <c r="E140" s="43">
        <v>23350</v>
      </c>
      <c r="F140" s="44"/>
      <c r="G140" s="43"/>
      <c r="H140" s="44"/>
      <c r="I140" s="44"/>
      <c r="J140" s="127"/>
    </row>
    <row r="141" spans="1:10" ht="12.75" x14ac:dyDescent="0.2">
      <c r="A141" s="125" t="s">
        <v>53</v>
      </c>
      <c r="B141" s="38"/>
      <c r="C141" s="38"/>
      <c r="D141" s="116"/>
      <c r="E141" s="39">
        <v>7650</v>
      </c>
      <c r="F141" s="38"/>
      <c r="G141" s="39">
        <v>7650</v>
      </c>
      <c r="H141" s="40">
        <v>100</v>
      </c>
      <c r="I141" s="39">
        <v>7650</v>
      </c>
      <c r="J141" s="124">
        <v>100</v>
      </c>
    </row>
    <row r="142" spans="1:10" ht="12" x14ac:dyDescent="0.2">
      <c r="A142" s="126" t="s">
        <v>54</v>
      </c>
      <c r="B142" s="44"/>
      <c r="C142" s="44"/>
      <c r="D142" s="117"/>
      <c r="E142" s="43">
        <v>3850</v>
      </c>
      <c r="F142" s="44"/>
      <c r="G142" s="43"/>
      <c r="H142" s="44"/>
      <c r="I142" s="44"/>
      <c r="J142" s="127"/>
    </row>
    <row r="143" spans="1:10" ht="12" x14ac:dyDescent="0.2">
      <c r="A143" s="126" t="s">
        <v>55</v>
      </c>
      <c r="B143" s="44"/>
      <c r="C143" s="44"/>
      <c r="D143" s="117"/>
      <c r="E143" s="43">
        <v>3000</v>
      </c>
      <c r="F143" s="44"/>
      <c r="G143" s="43"/>
      <c r="H143" s="44"/>
      <c r="I143" s="44"/>
      <c r="J143" s="127"/>
    </row>
    <row r="144" spans="1:10" ht="12" x14ac:dyDescent="0.2">
      <c r="A144" s="126" t="s">
        <v>56</v>
      </c>
      <c r="B144" s="44"/>
      <c r="C144" s="44"/>
      <c r="D144" s="117"/>
      <c r="E144" s="45">
        <v>800</v>
      </c>
      <c r="F144" s="44"/>
      <c r="G144" s="45"/>
      <c r="H144" s="44"/>
      <c r="I144" s="44"/>
      <c r="J144" s="127"/>
    </row>
    <row r="145" spans="1:10" ht="25.5" x14ac:dyDescent="0.2">
      <c r="A145" s="125" t="s">
        <v>65</v>
      </c>
      <c r="B145" s="38"/>
      <c r="C145" s="38"/>
      <c r="D145" s="116"/>
      <c r="E145" s="39">
        <v>5700</v>
      </c>
      <c r="F145" s="38"/>
      <c r="G145" s="39">
        <v>5700</v>
      </c>
      <c r="H145" s="40">
        <v>100</v>
      </c>
      <c r="I145" s="39">
        <v>5700</v>
      </c>
      <c r="J145" s="124">
        <v>100</v>
      </c>
    </row>
    <row r="146" spans="1:10" ht="12" x14ac:dyDescent="0.2">
      <c r="A146" s="126" t="s">
        <v>66</v>
      </c>
      <c r="B146" s="44"/>
      <c r="C146" s="44"/>
      <c r="D146" s="117"/>
      <c r="E146" s="43">
        <v>5700</v>
      </c>
      <c r="F146" s="44"/>
      <c r="G146" s="43"/>
      <c r="H146" s="44"/>
      <c r="I146" s="44"/>
      <c r="J146" s="127"/>
    </row>
    <row r="147" spans="1:10" ht="12.75" x14ac:dyDescent="0.2">
      <c r="A147" s="123" t="s">
        <v>78</v>
      </c>
      <c r="B147" s="38"/>
      <c r="C147" s="38"/>
      <c r="D147" s="116"/>
      <c r="E147" s="39">
        <v>7886.81</v>
      </c>
      <c r="F147" s="38"/>
      <c r="G147" s="39">
        <v>7886.81</v>
      </c>
      <c r="H147" s="40">
        <v>100</v>
      </c>
      <c r="I147" s="39">
        <v>7886.81</v>
      </c>
      <c r="J147" s="124">
        <v>100</v>
      </c>
    </row>
    <row r="148" spans="1:10" ht="12.75" x14ac:dyDescent="0.2">
      <c r="A148" s="125" t="s">
        <v>49</v>
      </c>
      <c r="B148" s="38"/>
      <c r="C148" s="38"/>
      <c r="D148" s="116"/>
      <c r="E148" s="39">
        <v>4844.8100000000004</v>
      </c>
      <c r="F148" s="38"/>
      <c r="G148" s="39">
        <v>4844.8100000000004</v>
      </c>
      <c r="H148" s="40">
        <v>100</v>
      </c>
      <c r="I148" s="39">
        <v>4844.8100000000004</v>
      </c>
      <c r="J148" s="124">
        <v>100</v>
      </c>
    </row>
    <row r="149" spans="1:10" ht="12" x14ac:dyDescent="0.2">
      <c r="A149" s="126" t="s">
        <v>52</v>
      </c>
      <c r="B149" s="44"/>
      <c r="C149" s="44"/>
      <c r="D149" s="117"/>
      <c r="E149" s="43">
        <v>4844.8100000000004</v>
      </c>
      <c r="F149" s="44"/>
      <c r="G149" s="43"/>
      <c r="H149" s="44"/>
      <c r="I149" s="44"/>
      <c r="J149" s="127"/>
    </row>
    <row r="150" spans="1:10" ht="12.75" x14ac:dyDescent="0.2">
      <c r="A150" s="125" t="s">
        <v>53</v>
      </c>
      <c r="B150" s="38"/>
      <c r="C150" s="38"/>
      <c r="D150" s="116"/>
      <c r="E150" s="39">
        <v>3042</v>
      </c>
      <c r="F150" s="38"/>
      <c r="G150" s="39">
        <v>3042</v>
      </c>
      <c r="H150" s="40">
        <v>100</v>
      </c>
      <c r="I150" s="39">
        <v>3042</v>
      </c>
      <c r="J150" s="124">
        <v>100</v>
      </c>
    </row>
    <row r="151" spans="1:10" ht="12" x14ac:dyDescent="0.2">
      <c r="A151" s="126" t="s">
        <v>54</v>
      </c>
      <c r="B151" s="44"/>
      <c r="C151" s="44"/>
      <c r="D151" s="117"/>
      <c r="E151" s="43">
        <v>3042</v>
      </c>
      <c r="F151" s="44"/>
      <c r="G151" s="43"/>
      <c r="H151" s="44"/>
      <c r="I151" s="44"/>
      <c r="J151" s="127"/>
    </row>
    <row r="152" spans="1:10" ht="25.5" x14ac:dyDescent="0.2">
      <c r="A152" s="123" t="s">
        <v>106</v>
      </c>
      <c r="B152" s="39">
        <v>1534.35</v>
      </c>
      <c r="C152" s="39">
        <v>4861.62</v>
      </c>
      <c r="D152" s="116">
        <f t="shared" ref="D152:D193" si="2">C152/B152*100</f>
        <v>316.85208720305013</v>
      </c>
      <c r="E152" s="38"/>
      <c r="F152" s="38"/>
      <c r="G152" s="38"/>
      <c r="H152" s="38"/>
      <c r="I152" s="38"/>
      <c r="J152" s="106"/>
    </row>
    <row r="153" spans="1:10" ht="12.75" x14ac:dyDescent="0.2">
      <c r="A153" s="125" t="s">
        <v>49</v>
      </c>
      <c r="B153" s="39">
        <v>1404</v>
      </c>
      <c r="C153" s="39">
        <v>4861.62</v>
      </c>
      <c r="D153" s="116">
        <f t="shared" si="2"/>
        <v>346.26923076923077</v>
      </c>
      <c r="E153" s="38"/>
      <c r="F153" s="38"/>
      <c r="G153" s="38"/>
      <c r="H153" s="38"/>
      <c r="I153" s="38"/>
      <c r="J153" s="106"/>
    </row>
    <row r="154" spans="1:10" ht="12" x14ac:dyDescent="0.2">
      <c r="A154" s="126" t="s">
        <v>50</v>
      </c>
      <c r="B154" s="43">
        <v>1404</v>
      </c>
      <c r="C154" s="43">
        <v>4861.62</v>
      </c>
      <c r="D154" s="117">
        <f t="shared" si="2"/>
        <v>346.26923076923077</v>
      </c>
      <c r="E154" s="44"/>
      <c r="F154" s="44"/>
      <c r="G154" s="44"/>
      <c r="H154" s="44"/>
      <c r="I154" s="44"/>
      <c r="J154" s="127"/>
    </row>
    <row r="155" spans="1:10" s="60" customFormat="1" ht="12.75" x14ac:dyDescent="0.2">
      <c r="A155" s="125" t="s">
        <v>53</v>
      </c>
      <c r="B155" s="39">
        <v>130.35</v>
      </c>
      <c r="C155" s="39"/>
      <c r="D155" s="116"/>
      <c r="E155" s="38"/>
      <c r="F155" s="38"/>
      <c r="G155" s="38"/>
      <c r="H155" s="38"/>
      <c r="I155" s="38"/>
      <c r="J155" s="106"/>
    </row>
    <row r="156" spans="1:10" s="60" customFormat="1" ht="12" x14ac:dyDescent="0.2">
      <c r="A156" s="126" t="s">
        <v>55</v>
      </c>
      <c r="B156" s="43">
        <v>130.35</v>
      </c>
      <c r="C156" s="43"/>
      <c r="D156" s="117"/>
      <c r="E156" s="44"/>
      <c r="F156" s="44"/>
      <c r="G156" s="44"/>
      <c r="H156" s="44"/>
      <c r="I156" s="44"/>
      <c r="J156" s="127"/>
    </row>
    <row r="157" spans="1:10" ht="25.5" x14ac:dyDescent="0.2">
      <c r="A157" s="123" t="s">
        <v>107</v>
      </c>
      <c r="B157" s="39">
        <v>6067.67</v>
      </c>
      <c r="C157" s="39">
        <v>5243.45</v>
      </c>
      <c r="D157" s="116">
        <f t="shared" si="2"/>
        <v>86.416202595065315</v>
      </c>
      <c r="E157" s="38"/>
      <c r="F157" s="38"/>
      <c r="G157" s="38"/>
      <c r="H157" s="38"/>
      <c r="I157" s="38"/>
      <c r="J157" s="106"/>
    </row>
    <row r="158" spans="1:10" ht="12.75" x14ac:dyDescent="0.2">
      <c r="A158" s="125" t="s">
        <v>49</v>
      </c>
      <c r="B158" s="39">
        <v>3848.09</v>
      </c>
      <c r="C158" s="39">
        <v>4467.45</v>
      </c>
      <c r="D158" s="116">
        <f t="shared" si="2"/>
        <v>116.09525764730033</v>
      </c>
      <c r="E158" s="38"/>
      <c r="F158" s="38"/>
      <c r="G158" s="38"/>
      <c r="H158" s="38"/>
      <c r="I158" s="38"/>
      <c r="J158" s="106"/>
    </row>
    <row r="159" spans="1:10" ht="12" x14ac:dyDescent="0.2">
      <c r="A159" s="126" t="s">
        <v>50</v>
      </c>
      <c r="B159" s="43">
        <v>991.36</v>
      </c>
      <c r="C159" s="43">
        <v>1500</v>
      </c>
      <c r="D159" s="117">
        <f t="shared" si="2"/>
        <v>151.30729502905101</v>
      </c>
      <c r="E159" s="44"/>
      <c r="F159" s="44"/>
      <c r="G159" s="44"/>
      <c r="H159" s="44"/>
      <c r="I159" s="44"/>
      <c r="J159" s="127"/>
    </row>
    <row r="160" spans="1:10" ht="12" x14ac:dyDescent="0.2">
      <c r="A160" s="126" t="s">
        <v>51</v>
      </c>
      <c r="B160" s="45">
        <v>1500</v>
      </c>
      <c r="C160" s="45">
        <v>400</v>
      </c>
      <c r="D160" s="117">
        <f t="shared" si="2"/>
        <v>26.666666666666668</v>
      </c>
      <c r="E160" s="44"/>
      <c r="F160" s="44"/>
      <c r="G160" s="44"/>
      <c r="H160" s="44"/>
      <c r="I160" s="44"/>
      <c r="J160" s="127"/>
    </row>
    <row r="161" spans="1:10" ht="12" x14ac:dyDescent="0.2">
      <c r="A161" s="126" t="s">
        <v>52</v>
      </c>
      <c r="B161" s="43">
        <v>1356.73</v>
      </c>
      <c r="C161" s="43">
        <v>2567.4499999999998</v>
      </c>
      <c r="D161" s="117">
        <f t="shared" si="2"/>
        <v>189.23809453612731</v>
      </c>
      <c r="E161" s="44"/>
      <c r="F161" s="44"/>
      <c r="G161" s="44"/>
      <c r="H161" s="44"/>
      <c r="I161" s="44"/>
      <c r="J161" s="127"/>
    </row>
    <row r="162" spans="1:10" ht="12.75" x14ac:dyDescent="0.2">
      <c r="A162" s="125" t="s">
        <v>53</v>
      </c>
      <c r="B162" s="40">
        <v>2219.58</v>
      </c>
      <c r="C162" s="40">
        <v>776</v>
      </c>
      <c r="D162" s="116">
        <f t="shared" si="2"/>
        <v>34.961569305904725</v>
      </c>
      <c r="E162" s="38"/>
      <c r="F162" s="38"/>
      <c r="G162" s="38"/>
      <c r="H162" s="38"/>
      <c r="I162" s="38"/>
      <c r="J162" s="106"/>
    </row>
    <row r="163" spans="1:10" ht="12" x14ac:dyDescent="0.2">
      <c r="A163" s="126" t="s">
        <v>54</v>
      </c>
      <c r="B163" s="45">
        <v>572.33000000000004</v>
      </c>
      <c r="C163" s="45">
        <v>776</v>
      </c>
      <c r="D163" s="117">
        <f t="shared" si="2"/>
        <v>135.58611290688938</v>
      </c>
      <c r="E163" s="44"/>
      <c r="F163" s="44"/>
      <c r="G163" s="44"/>
      <c r="H163" s="44"/>
      <c r="I163" s="44"/>
      <c r="J163" s="127"/>
    </row>
    <row r="164" spans="1:10" s="60" customFormat="1" ht="12" x14ac:dyDescent="0.2">
      <c r="A164" s="126" t="s">
        <v>55</v>
      </c>
      <c r="B164" s="45">
        <v>1647.25</v>
      </c>
      <c r="C164" s="45"/>
      <c r="D164" s="117"/>
      <c r="E164" s="44"/>
      <c r="F164" s="44"/>
      <c r="G164" s="44"/>
      <c r="H164" s="44"/>
      <c r="I164" s="44"/>
      <c r="J164" s="127"/>
    </row>
    <row r="165" spans="1:10" ht="12.75" x14ac:dyDescent="0.2">
      <c r="A165" s="123" t="s">
        <v>108</v>
      </c>
      <c r="B165" s="39">
        <v>1638731.56</v>
      </c>
      <c r="C165" s="39">
        <v>1967050.68</v>
      </c>
      <c r="D165" s="116">
        <f t="shared" si="2"/>
        <v>120.03495435213318</v>
      </c>
      <c r="E165" s="38"/>
      <c r="F165" s="38"/>
      <c r="G165" s="38"/>
      <c r="H165" s="38"/>
      <c r="I165" s="38"/>
      <c r="J165" s="106"/>
    </row>
    <row r="166" spans="1:10" ht="12.75" x14ac:dyDescent="0.2">
      <c r="A166" s="125" t="s">
        <v>49</v>
      </c>
      <c r="B166" s="39">
        <v>1495911</v>
      </c>
      <c r="C166" s="39">
        <v>1793300</v>
      </c>
      <c r="D166" s="116">
        <f t="shared" si="2"/>
        <v>119.88012655833134</v>
      </c>
      <c r="E166" s="38"/>
      <c r="F166" s="38"/>
      <c r="G166" s="38"/>
      <c r="H166" s="38"/>
      <c r="I166" s="38"/>
      <c r="J166" s="106"/>
    </row>
    <row r="167" spans="1:10" ht="12" x14ac:dyDescent="0.2">
      <c r="A167" s="126" t="s">
        <v>50</v>
      </c>
      <c r="B167" s="43">
        <v>1230097.57</v>
      </c>
      <c r="C167" s="43">
        <v>1483600</v>
      </c>
      <c r="D167" s="117">
        <f t="shared" si="2"/>
        <v>120.60831889945121</v>
      </c>
      <c r="E167" s="44"/>
      <c r="F167" s="44"/>
      <c r="G167" s="44"/>
      <c r="H167" s="44"/>
      <c r="I167" s="44"/>
      <c r="J167" s="127"/>
    </row>
    <row r="168" spans="1:10" ht="12" x14ac:dyDescent="0.2">
      <c r="A168" s="126" t="s">
        <v>51</v>
      </c>
      <c r="B168" s="43">
        <v>55960.46</v>
      </c>
      <c r="C168" s="43">
        <v>58000</v>
      </c>
      <c r="D168" s="117">
        <f t="shared" si="2"/>
        <v>103.64460906861738</v>
      </c>
      <c r="E168" s="44"/>
      <c r="F168" s="44"/>
      <c r="G168" s="44"/>
      <c r="H168" s="44"/>
      <c r="I168" s="44"/>
      <c r="J168" s="127"/>
    </row>
    <row r="169" spans="1:10" ht="12" x14ac:dyDescent="0.2">
      <c r="A169" s="126" t="s">
        <v>52</v>
      </c>
      <c r="B169" s="43">
        <v>187832.86</v>
      </c>
      <c r="C169" s="43">
        <v>251700</v>
      </c>
      <c r="D169" s="117">
        <f t="shared" si="2"/>
        <v>134.00211230345957</v>
      </c>
      <c r="E169" s="44"/>
      <c r="F169" s="44"/>
      <c r="G169" s="44"/>
      <c r="H169" s="44"/>
      <c r="I169" s="44"/>
      <c r="J169" s="127"/>
    </row>
    <row r="170" spans="1:10" ht="12.75" x14ac:dyDescent="0.2">
      <c r="A170" s="125" t="s">
        <v>53</v>
      </c>
      <c r="B170" s="39">
        <v>121772.19</v>
      </c>
      <c r="C170" s="39">
        <v>149384.18</v>
      </c>
      <c r="D170" s="116">
        <f t="shared" si="2"/>
        <v>122.67511982826291</v>
      </c>
      <c r="E170" s="38"/>
      <c r="F170" s="38"/>
      <c r="G170" s="38"/>
      <c r="H170" s="38"/>
      <c r="I170" s="38"/>
      <c r="J170" s="106"/>
    </row>
    <row r="171" spans="1:10" ht="12" x14ac:dyDescent="0.2">
      <c r="A171" s="126" t="s">
        <v>54</v>
      </c>
      <c r="B171" s="43">
        <v>59021.29</v>
      </c>
      <c r="C171" s="43">
        <v>74103.399999999994</v>
      </c>
      <c r="D171" s="117">
        <f t="shared" si="2"/>
        <v>125.55367732558878</v>
      </c>
      <c r="E171" s="44"/>
      <c r="F171" s="44"/>
      <c r="G171" s="44"/>
      <c r="H171" s="44"/>
      <c r="I171" s="44"/>
      <c r="J171" s="127"/>
    </row>
    <row r="172" spans="1:10" ht="12" x14ac:dyDescent="0.2">
      <c r="A172" s="126" t="s">
        <v>55</v>
      </c>
      <c r="B172" s="43">
        <v>58405.599999999999</v>
      </c>
      <c r="C172" s="43">
        <v>69570.78</v>
      </c>
      <c r="D172" s="117">
        <f t="shared" si="2"/>
        <v>119.11662580300519</v>
      </c>
      <c r="E172" s="44"/>
      <c r="F172" s="44"/>
      <c r="G172" s="44"/>
      <c r="H172" s="44"/>
      <c r="I172" s="44"/>
      <c r="J172" s="127"/>
    </row>
    <row r="173" spans="1:10" ht="12" x14ac:dyDescent="0.2">
      <c r="A173" s="126" t="s">
        <v>56</v>
      </c>
      <c r="B173" s="43">
        <v>3397.5</v>
      </c>
      <c r="C173" s="43">
        <v>5510</v>
      </c>
      <c r="D173" s="117">
        <f t="shared" si="2"/>
        <v>162.17807211184694</v>
      </c>
      <c r="E173" s="44"/>
      <c r="F173" s="44"/>
      <c r="G173" s="44"/>
      <c r="H173" s="44"/>
      <c r="I173" s="44"/>
      <c r="J173" s="127"/>
    </row>
    <row r="174" spans="1:10" ht="12" x14ac:dyDescent="0.2">
      <c r="A174" s="126" t="s">
        <v>57</v>
      </c>
      <c r="B174" s="45">
        <v>947.8</v>
      </c>
      <c r="C174" s="45">
        <v>200</v>
      </c>
      <c r="D174" s="117">
        <f t="shared" si="2"/>
        <v>21.101498206372653</v>
      </c>
      <c r="E174" s="44"/>
      <c r="F174" s="44"/>
      <c r="G174" s="44"/>
      <c r="H174" s="44"/>
      <c r="I174" s="44"/>
      <c r="J174" s="127"/>
    </row>
    <row r="175" spans="1:10" ht="25.5" x14ac:dyDescent="0.2">
      <c r="A175" s="125" t="s">
        <v>60</v>
      </c>
      <c r="B175" s="39">
        <v>15627.52</v>
      </c>
      <c r="C175" s="39">
        <v>17305</v>
      </c>
      <c r="D175" s="116">
        <f t="shared" si="2"/>
        <v>110.73414079777213</v>
      </c>
      <c r="E175" s="38"/>
      <c r="F175" s="38"/>
      <c r="G175" s="38"/>
      <c r="H175" s="38"/>
      <c r="I175" s="38"/>
      <c r="J175" s="106"/>
    </row>
    <row r="176" spans="1:10" ht="21" x14ac:dyDescent="0.2">
      <c r="A176" s="126" t="s">
        <v>61</v>
      </c>
      <c r="B176" s="43">
        <v>15627.52</v>
      </c>
      <c r="C176" s="43">
        <v>17305</v>
      </c>
      <c r="D176" s="117">
        <f t="shared" si="2"/>
        <v>110.73414079777213</v>
      </c>
      <c r="E176" s="44"/>
      <c r="F176" s="44"/>
      <c r="G176" s="44"/>
      <c r="H176" s="44"/>
      <c r="I176" s="44"/>
      <c r="J176" s="127"/>
    </row>
    <row r="177" spans="1:10" ht="25.5" x14ac:dyDescent="0.2">
      <c r="A177" s="125" t="s">
        <v>62</v>
      </c>
      <c r="B177" s="40">
        <v>636.39</v>
      </c>
      <c r="C177" s="40">
        <v>670.5</v>
      </c>
      <c r="D177" s="116">
        <f t="shared" si="2"/>
        <v>105.359920803281</v>
      </c>
      <c r="E177" s="38"/>
      <c r="F177" s="38"/>
      <c r="G177" s="38"/>
      <c r="H177" s="38"/>
      <c r="I177" s="38"/>
      <c r="J177" s="106"/>
    </row>
    <row r="178" spans="1:10" ht="12" x14ac:dyDescent="0.2">
      <c r="A178" s="126" t="s">
        <v>63</v>
      </c>
      <c r="B178" s="45">
        <v>636.39</v>
      </c>
      <c r="C178" s="45">
        <v>670.5</v>
      </c>
      <c r="D178" s="117">
        <f t="shared" si="2"/>
        <v>105.359920803281</v>
      </c>
      <c r="E178" s="44"/>
      <c r="F178" s="44"/>
      <c r="G178" s="44"/>
      <c r="H178" s="44"/>
      <c r="I178" s="44"/>
      <c r="J178" s="127"/>
    </row>
    <row r="179" spans="1:10" ht="25.5" x14ac:dyDescent="0.2">
      <c r="A179" s="125" t="s">
        <v>65</v>
      </c>
      <c r="B179" s="39">
        <v>4784.46</v>
      </c>
      <c r="C179" s="39">
        <v>6391</v>
      </c>
      <c r="D179" s="116">
        <f t="shared" si="2"/>
        <v>133.57829305710572</v>
      </c>
      <c r="E179" s="38"/>
      <c r="F179" s="38"/>
      <c r="G179" s="38"/>
      <c r="H179" s="38"/>
      <c r="I179" s="38"/>
      <c r="J179" s="106"/>
    </row>
    <row r="180" spans="1:10" ht="12" x14ac:dyDescent="0.2">
      <c r="A180" s="126" t="s">
        <v>66</v>
      </c>
      <c r="B180" s="43">
        <v>850.15</v>
      </c>
      <c r="C180" s="43">
        <v>1821</v>
      </c>
      <c r="D180" s="117">
        <f t="shared" si="2"/>
        <v>214.19749455978359</v>
      </c>
      <c r="E180" s="44"/>
      <c r="F180" s="44"/>
      <c r="G180" s="44"/>
      <c r="H180" s="44"/>
      <c r="I180" s="44"/>
      <c r="J180" s="127"/>
    </row>
    <row r="181" spans="1:10" ht="21" x14ac:dyDescent="0.2">
      <c r="A181" s="126" t="s">
        <v>67</v>
      </c>
      <c r="B181" s="43">
        <v>3934.31</v>
      </c>
      <c r="C181" s="43">
        <v>4570</v>
      </c>
      <c r="D181" s="117">
        <f t="shared" si="2"/>
        <v>116.15759815571218</v>
      </c>
      <c r="E181" s="44"/>
      <c r="F181" s="44"/>
      <c r="G181" s="44"/>
      <c r="H181" s="44"/>
      <c r="I181" s="44"/>
      <c r="J181" s="127"/>
    </row>
    <row r="182" spans="1:10" ht="25.5" x14ac:dyDescent="0.2">
      <c r="A182" s="123" t="s">
        <v>109</v>
      </c>
      <c r="B182" s="39"/>
      <c r="C182" s="39">
        <v>15473.2</v>
      </c>
      <c r="D182" s="116"/>
      <c r="E182" s="38"/>
      <c r="F182" s="38"/>
      <c r="G182" s="38"/>
      <c r="H182" s="38"/>
      <c r="I182" s="38"/>
      <c r="J182" s="106"/>
    </row>
    <row r="183" spans="1:10" ht="12.75" x14ac:dyDescent="0.2">
      <c r="A183" s="125" t="s">
        <v>53</v>
      </c>
      <c r="B183" s="39"/>
      <c r="C183" s="39">
        <v>15473.2</v>
      </c>
      <c r="D183" s="116"/>
      <c r="E183" s="38"/>
      <c r="F183" s="38"/>
      <c r="G183" s="38"/>
      <c r="H183" s="38"/>
      <c r="I183" s="38"/>
      <c r="J183" s="106"/>
    </row>
    <row r="184" spans="1:10" ht="12" x14ac:dyDescent="0.2">
      <c r="A184" s="126" t="s">
        <v>54</v>
      </c>
      <c r="B184" s="43"/>
      <c r="C184" s="43">
        <v>5922</v>
      </c>
      <c r="D184" s="117"/>
      <c r="E184" s="44"/>
      <c r="F184" s="44"/>
      <c r="G184" s="44"/>
      <c r="H184" s="44"/>
      <c r="I184" s="44"/>
      <c r="J184" s="127"/>
    </row>
    <row r="185" spans="1:10" ht="12" x14ac:dyDescent="0.2">
      <c r="A185" s="126" t="s">
        <v>55</v>
      </c>
      <c r="B185" s="45"/>
      <c r="C185" s="45">
        <v>200</v>
      </c>
      <c r="D185" s="117"/>
      <c r="E185" s="44"/>
      <c r="F185" s="44"/>
      <c r="G185" s="44"/>
      <c r="H185" s="44"/>
      <c r="I185" s="44"/>
      <c r="J185" s="127"/>
    </row>
    <row r="186" spans="1:10" ht="12" x14ac:dyDescent="0.2">
      <c r="A186" s="126" t="s">
        <v>56</v>
      </c>
      <c r="B186" s="44"/>
      <c r="C186" s="43">
        <v>9351.2000000000007</v>
      </c>
      <c r="D186" s="117"/>
      <c r="E186" s="44"/>
      <c r="F186" s="44"/>
      <c r="G186" s="44"/>
      <c r="H186" s="44"/>
      <c r="I186" s="44"/>
      <c r="J186" s="127"/>
    </row>
    <row r="187" spans="1:10" ht="12.75" x14ac:dyDescent="0.2">
      <c r="A187" s="123" t="s">
        <v>110</v>
      </c>
      <c r="B187" s="39">
        <v>2035.1</v>
      </c>
      <c r="C187" s="40">
        <v>268.13</v>
      </c>
      <c r="D187" s="116">
        <f t="shared" si="2"/>
        <v>13.175273942312419</v>
      </c>
      <c r="E187" s="38"/>
      <c r="F187" s="38"/>
      <c r="G187" s="38"/>
      <c r="H187" s="38"/>
      <c r="I187" s="38"/>
      <c r="J187" s="106"/>
    </row>
    <row r="188" spans="1:10" ht="12.75" x14ac:dyDescent="0.2">
      <c r="A188" s="125" t="s">
        <v>49</v>
      </c>
      <c r="B188" s="39">
        <v>1438.94</v>
      </c>
      <c r="C188" s="40">
        <v>268.13</v>
      </c>
      <c r="D188" s="116">
        <f t="shared" si="2"/>
        <v>18.633855476948309</v>
      </c>
      <c r="E188" s="38"/>
      <c r="F188" s="38"/>
      <c r="G188" s="38"/>
      <c r="H188" s="38"/>
      <c r="I188" s="38"/>
      <c r="J188" s="106"/>
    </row>
    <row r="189" spans="1:10" s="60" customFormat="1" ht="12" x14ac:dyDescent="0.2">
      <c r="A189" s="126" t="s">
        <v>50</v>
      </c>
      <c r="B189" s="45">
        <v>769.95</v>
      </c>
      <c r="C189" s="45"/>
      <c r="D189" s="117">
        <f t="shared" si="2"/>
        <v>0</v>
      </c>
      <c r="E189" s="44"/>
      <c r="F189" s="44"/>
      <c r="G189" s="44"/>
      <c r="H189" s="44"/>
      <c r="I189" s="44"/>
      <c r="J189" s="127"/>
    </row>
    <row r="190" spans="1:10" ht="12" x14ac:dyDescent="0.2">
      <c r="A190" s="126" t="s">
        <v>52</v>
      </c>
      <c r="B190" s="45">
        <v>668.99</v>
      </c>
      <c r="C190" s="45">
        <v>268.13</v>
      </c>
      <c r="D190" s="117">
        <f t="shared" si="2"/>
        <v>40.079821820953974</v>
      </c>
      <c r="E190" s="44"/>
      <c r="F190" s="44"/>
      <c r="G190" s="44"/>
      <c r="H190" s="44"/>
      <c r="I190" s="44"/>
      <c r="J190" s="127"/>
    </row>
    <row r="191" spans="1:10" s="60" customFormat="1" ht="12.75" x14ac:dyDescent="0.2">
      <c r="A191" s="125" t="s">
        <v>53</v>
      </c>
      <c r="B191" s="39">
        <v>596.16</v>
      </c>
      <c r="C191" s="45"/>
      <c r="D191" s="117">
        <f t="shared" si="2"/>
        <v>0</v>
      </c>
      <c r="E191" s="44"/>
      <c r="F191" s="44"/>
      <c r="G191" s="44"/>
      <c r="H191" s="44"/>
      <c r="I191" s="44"/>
      <c r="J191" s="127"/>
    </row>
    <row r="192" spans="1:10" s="60" customFormat="1" ht="12" x14ac:dyDescent="0.2">
      <c r="A192" s="126" t="s">
        <v>54</v>
      </c>
      <c r="B192" s="45">
        <v>596.16</v>
      </c>
      <c r="C192" s="45"/>
      <c r="D192" s="117">
        <f t="shared" si="2"/>
        <v>0</v>
      </c>
      <c r="E192" s="44"/>
      <c r="F192" s="44"/>
      <c r="G192" s="44"/>
      <c r="H192" s="44"/>
      <c r="I192" s="44"/>
      <c r="J192" s="127"/>
    </row>
    <row r="193" spans="1:10" ht="25.5" x14ac:dyDescent="0.2">
      <c r="A193" s="123" t="s">
        <v>113</v>
      </c>
      <c r="B193" s="39">
        <v>4687.2</v>
      </c>
      <c r="C193" s="39">
        <v>17696.97</v>
      </c>
      <c r="D193" s="116">
        <f t="shared" si="2"/>
        <v>377.55952380952385</v>
      </c>
      <c r="E193" s="38"/>
      <c r="F193" s="38"/>
      <c r="G193" s="38"/>
      <c r="H193" s="38"/>
      <c r="I193" s="38"/>
      <c r="J193" s="106"/>
    </row>
    <row r="194" spans="1:10" ht="12.75" x14ac:dyDescent="0.2">
      <c r="A194" s="125" t="s">
        <v>49</v>
      </c>
      <c r="B194" s="38"/>
      <c r="C194" s="39">
        <v>9095.7800000000007</v>
      </c>
      <c r="D194" s="116"/>
      <c r="E194" s="38"/>
      <c r="F194" s="38"/>
      <c r="G194" s="38"/>
      <c r="H194" s="38"/>
      <c r="I194" s="38"/>
      <c r="J194" s="106"/>
    </row>
    <row r="195" spans="1:10" ht="12" x14ac:dyDescent="0.2">
      <c r="A195" s="126" t="s">
        <v>50</v>
      </c>
      <c r="B195" s="44"/>
      <c r="C195" s="43">
        <v>9095.7800000000007</v>
      </c>
      <c r="D195" s="117"/>
      <c r="E195" s="44"/>
      <c r="F195" s="44"/>
      <c r="G195" s="44"/>
      <c r="H195" s="44"/>
      <c r="I195" s="44"/>
      <c r="J195" s="127"/>
    </row>
    <row r="196" spans="1:10" ht="12.75" x14ac:dyDescent="0.2">
      <c r="A196" s="125" t="s">
        <v>53</v>
      </c>
      <c r="B196" s="39">
        <v>2887.03</v>
      </c>
      <c r="C196" s="39">
        <v>7239.18</v>
      </c>
      <c r="D196" s="116">
        <f t="shared" ref="D196:D225" si="3">C196/B196*100</f>
        <v>250.74834691707392</v>
      </c>
      <c r="E196" s="38"/>
      <c r="F196" s="38"/>
      <c r="G196" s="38"/>
      <c r="H196" s="38"/>
      <c r="I196" s="38"/>
      <c r="J196" s="106"/>
    </row>
    <row r="197" spans="1:10" ht="12" x14ac:dyDescent="0.2">
      <c r="A197" s="126" t="s">
        <v>54</v>
      </c>
      <c r="B197" s="45"/>
      <c r="C197" s="45">
        <v>150.53</v>
      </c>
      <c r="D197" s="117"/>
      <c r="E197" s="44"/>
      <c r="F197" s="44"/>
      <c r="G197" s="44"/>
      <c r="H197" s="44"/>
      <c r="I197" s="44"/>
      <c r="J197" s="127"/>
    </row>
    <row r="198" spans="1:10" ht="12" x14ac:dyDescent="0.2">
      <c r="A198" s="126" t="s">
        <v>55</v>
      </c>
      <c r="B198" s="43">
        <v>748.82</v>
      </c>
      <c r="C198" s="43">
        <v>2529</v>
      </c>
      <c r="D198" s="117">
        <f t="shared" si="3"/>
        <v>337.7313640127133</v>
      </c>
      <c r="E198" s="44"/>
      <c r="F198" s="44"/>
      <c r="G198" s="44"/>
      <c r="H198" s="44"/>
      <c r="I198" s="44"/>
      <c r="J198" s="127"/>
    </row>
    <row r="199" spans="1:10" ht="12" x14ac:dyDescent="0.2">
      <c r="A199" s="126" t="s">
        <v>56</v>
      </c>
      <c r="B199" s="43">
        <v>1945</v>
      </c>
      <c r="C199" s="43">
        <v>4397.3999999999996</v>
      </c>
      <c r="D199" s="117">
        <f t="shared" si="3"/>
        <v>226.08740359897172</v>
      </c>
      <c r="E199" s="44"/>
      <c r="F199" s="44"/>
      <c r="G199" s="44"/>
      <c r="H199" s="44"/>
      <c r="I199" s="44"/>
      <c r="J199" s="127"/>
    </row>
    <row r="200" spans="1:10" ht="12" x14ac:dyDescent="0.2">
      <c r="A200" s="126" t="s">
        <v>57</v>
      </c>
      <c r="B200" s="43">
        <v>193.21</v>
      </c>
      <c r="C200" s="45">
        <v>162.25</v>
      </c>
      <c r="D200" s="117">
        <f t="shared" si="3"/>
        <v>83.975984679881989</v>
      </c>
      <c r="E200" s="44"/>
      <c r="F200" s="44"/>
      <c r="G200" s="44"/>
      <c r="H200" s="44"/>
      <c r="I200" s="44"/>
      <c r="J200" s="127"/>
    </row>
    <row r="201" spans="1:10" s="60" customFormat="1" ht="25.5" x14ac:dyDescent="0.2">
      <c r="A201" s="125" t="s">
        <v>62</v>
      </c>
      <c r="B201" s="39">
        <v>1.1599999999999999</v>
      </c>
      <c r="C201" s="45"/>
      <c r="D201" s="117"/>
      <c r="E201" s="44"/>
      <c r="F201" s="44"/>
      <c r="G201" s="44"/>
      <c r="H201" s="44"/>
      <c r="I201" s="44"/>
      <c r="J201" s="127"/>
    </row>
    <row r="202" spans="1:10" s="60" customFormat="1" ht="12" x14ac:dyDescent="0.2">
      <c r="A202" s="126" t="s">
        <v>63</v>
      </c>
      <c r="B202" s="43">
        <v>1.1599999999999999</v>
      </c>
      <c r="C202" s="45"/>
      <c r="D202" s="117"/>
      <c r="E202" s="44"/>
      <c r="F202" s="44"/>
      <c r="G202" s="44"/>
      <c r="H202" s="44"/>
      <c r="I202" s="44"/>
      <c r="J202" s="127"/>
    </row>
    <row r="203" spans="1:10" ht="25.5" x14ac:dyDescent="0.2">
      <c r="A203" s="125" t="s">
        <v>65</v>
      </c>
      <c r="B203" s="39">
        <v>1799.01</v>
      </c>
      <c r="C203" s="39">
        <v>1362.01</v>
      </c>
      <c r="D203" s="116">
        <f t="shared" si="3"/>
        <v>75.708862096375228</v>
      </c>
      <c r="E203" s="38"/>
      <c r="F203" s="38"/>
      <c r="G203" s="38"/>
      <c r="H203" s="38"/>
      <c r="I203" s="38"/>
      <c r="J203" s="106"/>
    </row>
    <row r="204" spans="1:10" ht="12" x14ac:dyDescent="0.2">
      <c r="A204" s="126" t="s">
        <v>66</v>
      </c>
      <c r="B204" s="43">
        <v>1799.01</v>
      </c>
      <c r="C204" s="43">
        <v>1362.01</v>
      </c>
      <c r="D204" s="117">
        <f t="shared" si="3"/>
        <v>75.708862096375228</v>
      </c>
      <c r="E204" s="44"/>
      <c r="F204" s="44"/>
      <c r="G204" s="44"/>
      <c r="H204" s="44"/>
      <c r="I204" s="44"/>
      <c r="J204" s="127"/>
    </row>
    <row r="205" spans="1:10" ht="38.25" x14ac:dyDescent="0.2">
      <c r="A205" s="123" t="s">
        <v>114</v>
      </c>
      <c r="B205" s="39">
        <v>8417.2000000000007</v>
      </c>
      <c r="C205" s="39">
        <v>12781.46</v>
      </c>
      <c r="D205" s="116">
        <f t="shared" si="3"/>
        <v>151.84930855866557</v>
      </c>
      <c r="E205" s="38"/>
      <c r="F205" s="38"/>
      <c r="G205" s="38"/>
      <c r="H205" s="38"/>
      <c r="I205" s="38"/>
      <c r="J205" s="106"/>
    </row>
    <row r="206" spans="1:10" ht="12.75" x14ac:dyDescent="0.2">
      <c r="A206" s="125" t="s">
        <v>53</v>
      </c>
      <c r="B206" s="39">
        <v>8417.2000000000007</v>
      </c>
      <c r="C206" s="39">
        <v>7831.46</v>
      </c>
      <c r="D206" s="116">
        <f t="shared" si="3"/>
        <v>93.041153827876244</v>
      </c>
      <c r="E206" s="38"/>
      <c r="F206" s="38"/>
      <c r="G206" s="38"/>
      <c r="H206" s="38"/>
      <c r="I206" s="38"/>
      <c r="J206" s="106"/>
    </row>
    <row r="207" spans="1:10" ht="12" x14ac:dyDescent="0.2">
      <c r="A207" s="126" t="s">
        <v>54</v>
      </c>
      <c r="B207" s="43">
        <v>8356.86</v>
      </c>
      <c r="C207" s="43">
        <v>7631.46</v>
      </c>
      <c r="D207" s="117">
        <f t="shared" si="3"/>
        <v>91.319706205440795</v>
      </c>
      <c r="E207" s="44"/>
      <c r="F207" s="44"/>
      <c r="G207" s="44"/>
      <c r="H207" s="44"/>
      <c r="I207" s="44"/>
      <c r="J207" s="127"/>
    </row>
    <row r="208" spans="1:10" ht="12" x14ac:dyDescent="0.2">
      <c r="A208" s="126" t="s">
        <v>57</v>
      </c>
      <c r="B208" s="45">
        <v>60.34</v>
      </c>
      <c r="C208" s="45">
        <v>200</v>
      </c>
      <c r="D208" s="117">
        <f t="shared" si="3"/>
        <v>331.45508783559825</v>
      </c>
      <c r="E208" s="44"/>
      <c r="F208" s="44"/>
      <c r="G208" s="44"/>
      <c r="H208" s="44"/>
      <c r="I208" s="44"/>
      <c r="J208" s="127"/>
    </row>
    <row r="209" spans="1:10" ht="25.5" x14ac:dyDescent="0.2">
      <c r="A209" s="125" t="s">
        <v>65</v>
      </c>
      <c r="B209" s="39"/>
      <c r="C209" s="39">
        <v>4950</v>
      </c>
      <c r="D209" s="116"/>
      <c r="E209" s="38"/>
      <c r="F209" s="38"/>
      <c r="G209" s="38"/>
      <c r="H209" s="38"/>
      <c r="I209" s="38"/>
      <c r="J209" s="106"/>
    </row>
    <row r="210" spans="1:10" ht="12" x14ac:dyDescent="0.2">
      <c r="A210" s="126" t="s">
        <v>66</v>
      </c>
      <c r="B210" s="43"/>
      <c r="C210" s="43">
        <v>4950</v>
      </c>
      <c r="D210" s="117"/>
      <c r="E210" s="44"/>
      <c r="F210" s="44"/>
      <c r="G210" s="44"/>
      <c r="H210" s="44"/>
      <c r="I210" s="44"/>
      <c r="J210" s="127"/>
    </row>
    <row r="211" spans="1:10" s="60" customFormat="1" ht="25.5" x14ac:dyDescent="0.2">
      <c r="A211" s="123" t="s">
        <v>123</v>
      </c>
      <c r="B211" s="39">
        <v>9313.91</v>
      </c>
      <c r="C211" s="43"/>
      <c r="D211" s="117"/>
      <c r="E211" s="44"/>
      <c r="F211" s="44"/>
      <c r="G211" s="44"/>
      <c r="H211" s="44"/>
      <c r="I211" s="44"/>
      <c r="J211" s="127"/>
    </row>
    <row r="212" spans="1:10" s="60" customFormat="1" ht="12.75" x14ac:dyDescent="0.2">
      <c r="A212" s="125" t="s">
        <v>53</v>
      </c>
      <c r="B212" s="39">
        <v>1598.03</v>
      </c>
      <c r="C212" s="43"/>
      <c r="D212" s="117"/>
      <c r="E212" s="44"/>
      <c r="F212" s="44"/>
      <c r="G212" s="44"/>
      <c r="H212" s="44"/>
      <c r="I212" s="44"/>
      <c r="J212" s="127"/>
    </row>
    <row r="213" spans="1:10" s="60" customFormat="1" ht="12" x14ac:dyDescent="0.2">
      <c r="A213" s="126" t="s">
        <v>55</v>
      </c>
      <c r="B213" s="43">
        <v>303.97000000000003</v>
      </c>
      <c r="C213" s="43"/>
      <c r="D213" s="117"/>
      <c r="E213" s="44"/>
      <c r="F213" s="44"/>
      <c r="G213" s="44"/>
      <c r="H213" s="44"/>
      <c r="I213" s="44"/>
      <c r="J213" s="127"/>
    </row>
    <row r="214" spans="1:10" s="60" customFormat="1" ht="12" x14ac:dyDescent="0.2">
      <c r="A214" s="126" t="s">
        <v>56</v>
      </c>
      <c r="B214" s="43">
        <v>875.75</v>
      </c>
      <c r="C214" s="43"/>
      <c r="D214" s="117"/>
      <c r="E214" s="44"/>
      <c r="F214" s="44"/>
      <c r="G214" s="44"/>
      <c r="H214" s="44"/>
      <c r="I214" s="44"/>
      <c r="J214" s="127"/>
    </row>
    <row r="215" spans="1:10" s="60" customFormat="1" ht="12" x14ac:dyDescent="0.2">
      <c r="A215" s="126" t="s">
        <v>57</v>
      </c>
      <c r="B215" s="43">
        <v>418.31</v>
      </c>
      <c r="C215" s="43"/>
      <c r="D215" s="117"/>
      <c r="E215" s="44"/>
      <c r="F215" s="44"/>
      <c r="G215" s="44"/>
      <c r="H215" s="44"/>
      <c r="I215" s="44"/>
      <c r="J215" s="127"/>
    </row>
    <row r="216" spans="1:10" s="60" customFormat="1" ht="25.5" x14ac:dyDescent="0.2">
      <c r="A216" s="125" t="s">
        <v>65</v>
      </c>
      <c r="B216" s="39">
        <v>7715.88</v>
      </c>
      <c r="C216" s="43"/>
      <c r="D216" s="117"/>
      <c r="E216" s="44"/>
      <c r="F216" s="44"/>
      <c r="G216" s="44"/>
      <c r="H216" s="44"/>
      <c r="I216" s="44"/>
      <c r="J216" s="127"/>
    </row>
    <row r="217" spans="1:10" s="60" customFormat="1" ht="12" x14ac:dyDescent="0.2">
      <c r="A217" s="126" t="s">
        <v>66</v>
      </c>
      <c r="B217" s="43">
        <v>6515.86</v>
      </c>
      <c r="C217" s="43"/>
      <c r="D217" s="117"/>
      <c r="E217" s="44"/>
      <c r="F217" s="44"/>
      <c r="G217" s="44"/>
      <c r="H217" s="44"/>
      <c r="I217" s="44"/>
      <c r="J217" s="127"/>
    </row>
    <row r="218" spans="1:10" s="60" customFormat="1" ht="21" x14ac:dyDescent="0.2">
      <c r="A218" s="126" t="s">
        <v>67</v>
      </c>
      <c r="B218" s="45">
        <v>1200.02</v>
      </c>
      <c r="C218" s="43"/>
      <c r="D218" s="117"/>
      <c r="E218" s="44"/>
      <c r="F218" s="44"/>
      <c r="G218" s="44"/>
      <c r="H218" s="44"/>
      <c r="I218" s="44"/>
      <c r="J218" s="127"/>
    </row>
    <row r="219" spans="1:10" ht="25.5" x14ac:dyDescent="0.2">
      <c r="A219" s="123" t="s">
        <v>115</v>
      </c>
      <c r="B219" s="39">
        <v>87.67</v>
      </c>
      <c r="C219" s="39">
        <v>5303.81</v>
      </c>
      <c r="D219" s="116">
        <f t="shared" si="3"/>
        <v>6049.7433557659406</v>
      </c>
      <c r="E219" s="38"/>
      <c r="F219" s="38"/>
      <c r="G219" s="38"/>
      <c r="H219" s="38"/>
      <c r="I219" s="38"/>
      <c r="J219" s="106"/>
    </row>
    <row r="220" spans="1:10" ht="12.75" x14ac:dyDescent="0.2">
      <c r="A220" s="125" t="s">
        <v>53</v>
      </c>
      <c r="B220" s="39"/>
      <c r="C220" s="39">
        <v>4049.25</v>
      </c>
      <c r="D220" s="116"/>
      <c r="E220" s="38"/>
      <c r="F220" s="38"/>
      <c r="G220" s="38"/>
      <c r="H220" s="38"/>
      <c r="I220" s="38"/>
      <c r="J220" s="106"/>
    </row>
    <row r="221" spans="1:10" ht="12" x14ac:dyDescent="0.2">
      <c r="A221" s="126" t="s">
        <v>55</v>
      </c>
      <c r="B221" s="44"/>
      <c r="C221" s="45">
        <v>200</v>
      </c>
      <c r="D221" s="117"/>
      <c r="E221" s="44"/>
      <c r="F221" s="44"/>
      <c r="G221" s="44"/>
      <c r="H221" s="44"/>
      <c r="I221" s="44"/>
      <c r="J221" s="127"/>
    </row>
    <row r="222" spans="1:10" ht="12" x14ac:dyDescent="0.2">
      <c r="A222" s="126" t="s">
        <v>56</v>
      </c>
      <c r="B222" s="43"/>
      <c r="C222" s="43">
        <v>3743.25</v>
      </c>
      <c r="D222" s="117"/>
      <c r="E222" s="44"/>
      <c r="F222" s="44"/>
      <c r="G222" s="44"/>
      <c r="H222" s="44"/>
      <c r="I222" s="44"/>
      <c r="J222" s="127"/>
    </row>
    <row r="223" spans="1:10" ht="12" x14ac:dyDescent="0.2">
      <c r="A223" s="126" t="s">
        <v>57</v>
      </c>
      <c r="B223" s="44"/>
      <c r="C223" s="45">
        <v>106</v>
      </c>
      <c r="D223" s="117"/>
      <c r="E223" s="44"/>
      <c r="F223" s="44"/>
      <c r="G223" s="44"/>
      <c r="H223" s="44"/>
      <c r="I223" s="44"/>
      <c r="J223" s="127"/>
    </row>
    <row r="224" spans="1:10" ht="25.5" x14ac:dyDescent="0.2">
      <c r="A224" s="125" t="s">
        <v>65</v>
      </c>
      <c r="B224" s="39">
        <v>87.67</v>
      </c>
      <c r="C224" s="39">
        <v>1254.56</v>
      </c>
      <c r="D224" s="116">
        <f t="shared" si="3"/>
        <v>1431.0026234743925</v>
      </c>
      <c r="E224" s="38"/>
      <c r="F224" s="38"/>
      <c r="G224" s="38"/>
      <c r="H224" s="38"/>
      <c r="I224" s="38"/>
      <c r="J224" s="106"/>
    </row>
    <row r="225" spans="1:10" ht="12" x14ac:dyDescent="0.2">
      <c r="A225" s="126" t="s">
        <v>66</v>
      </c>
      <c r="B225" s="43">
        <v>87.67</v>
      </c>
      <c r="C225" s="43">
        <v>1030.49</v>
      </c>
      <c r="D225" s="117">
        <f t="shared" si="3"/>
        <v>1175.4191855822971</v>
      </c>
      <c r="E225" s="44"/>
      <c r="F225" s="44"/>
      <c r="G225" s="44"/>
      <c r="H225" s="44"/>
      <c r="I225" s="44"/>
      <c r="J225" s="127"/>
    </row>
    <row r="226" spans="1:10" ht="21.75" thickBot="1" x14ac:dyDescent="0.25">
      <c r="A226" s="128" t="s">
        <v>67</v>
      </c>
      <c r="B226" s="129"/>
      <c r="C226" s="129">
        <v>224.07</v>
      </c>
      <c r="D226" s="130"/>
      <c r="E226" s="131"/>
      <c r="F226" s="131"/>
      <c r="G226" s="131"/>
      <c r="H226" s="131"/>
      <c r="I226" s="131"/>
      <c r="J226" s="132"/>
    </row>
  </sheetData>
  <mergeCells count="6">
    <mergeCell ref="A1:J1"/>
    <mergeCell ref="A63:J63"/>
    <mergeCell ref="A4:J4"/>
    <mergeCell ref="A2:J2"/>
    <mergeCell ref="A6:F6"/>
    <mergeCell ref="A5:F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"/>
  <sheetViews>
    <sheetView showGridLines="0" tabSelected="1" workbookViewId="0">
      <selection activeCell="B10" sqref="B10"/>
    </sheetView>
  </sheetViews>
  <sheetFormatPr defaultRowHeight="11.25" x14ac:dyDescent="0.15"/>
  <cols>
    <col min="1" max="1" width="64.85546875" style="37" customWidth="1"/>
    <col min="2" max="2" width="19.140625" style="37" customWidth="1"/>
    <col min="3" max="3" width="13.7109375" style="37" customWidth="1"/>
    <col min="4" max="4" width="14" style="37" customWidth="1"/>
    <col min="5" max="5" width="15.85546875" style="37" customWidth="1"/>
    <col min="6" max="6" width="14" style="37" customWidth="1"/>
    <col min="7" max="16384" width="9.140625" style="37"/>
  </cols>
  <sheetData>
    <row r="1" spans="1:7" s="1" customFormat="1" ht="15.75" x14ac:dyDescent="0.25">
      <c r="A1" s="77" t="s">
        <v>23</v>
      </c>
      <c r="B1" s="77"/>
      <c r="C1" s="77"/>
      <c r="D1" s="77"/>
      <c r="E1" s="77"/>
      <c r="F1" s="77"/>
    </row>
    <row r="2" spans="1:7" s="1" customFormat="1" ht="15.75" x14ac:dyDescent="0.25">
      <c r="A2" s="57"/>
      <c r="B2" s="57"/>
      <c r="C2" s="57"/>
      <c r="D2" s="57"/>
      <c r="E2" s="57"/>
      <c r="F2" s="57"/>
    </row>
    <row r="3" spans="1:7" s="1" customFormat="1" ht="15.75" x14ac:dyDescent="0.25">
      <c r="A3" s="97" t="s">
        <v>121</v>
      </c>
      <c r="B3" s="97"/>
      <c r="C3" s="97"/>
      <c r="D3" s="97"/>
      <c r="E3" s="97"/>
      <c r="F3" s="97"/>
    </row>
    <row r="4" spans="1:7" ht="12" thickBot="1" x14ac:dyDescent="0.2">
      <c r="A4" s="98"/>
      <c r="B4" s="99"/>
      <c r="C4" s="99"/>
      <c r="D4" s="99"/>
    </row>
    <row r="5" spans="1:7" s="59" customFormat="1" ht="21.75" thickBot="1" x14ac:dyDescent="0.2">
      <c r="A5" s="139" t="s">
        <v>28</v>
      </c>
      <c r="B5" s="139" t="s">
        <v>102</v>
      </c>
      <c r="C5" s="139" t="s">
        <v>25</v>
      </c>
      <c r="D5" s="139" t="s">
        <v>29</v>
      </c>
      <c r="E5" s="139" t="s">
        <v>30</v>
      </c>
      <c r="F5" s="139" t="s">
        <v>32</v>
      </c>
      <c r="G5" s="59" t="s">
        <v>120</v>
      </c>
    </row>
    <row r="6" spans="1:7" ht="12.75" x14ac:dyDescent="0.2">
      <c r="A6" s="140" t="s">
        <v>79</v>
      </c>
      <c r="B6" s="141">
        <f>B12+B102+B227+B242</f>
        <v>1856167.8099999998</v>
      </c>
      <c r="C6" s="141">
        <v>2243070.02</v>
      </c>
      <c r="D6" s="141">
        <v>2223875.31</v>
      </c>
      <c r="E6" s="141">
        <v>2152045.31</v>
      </c>
      <c r="F6" s="142">
        <v>2145645.31</v>
      </c>
    </row>
    <row r="7" spans="1:7" ht="12.75" x14ac:dyDescent="0.2">
      <c r="A7" s="123" t="s">
        <v>80</v>
      </c>
      <c r="B7" s="39">
        <f>B15+B134+B168+B210</f>
        <v>17048.52</v>
      </c>
      <c r="C7" s="39">
        <v>15655.62</v>
      </c>
      <c r="D7" s="39">
        <v>32727.89</v>
      </c>
      <c r="E7" s="39">
        <v>32727.89</v>
      </c>
      <c r="F7" s="143">
        <v>32727.89</v>
      </c>
    </row>
    <row r="8" spans="1:7" ht="12.75" x14ac:dyDescent="0.2">
      <c r="A8" s="123" t="s">
        <v>81</v>
      </c>
      <c r="B8" s="39">
        <v>988</v>
      </c>
      <c r="C8" s="39">
        <v>2300</v>
      </c>
      <c r="D8" s="39">
        <v>1901</v>
      </c>
      <c r="E8" s="39">
        <v>1901</v>
      </c>
      <c r="F8" s="143">
        <v>1901</v>
      </c>
    </row>
    <row r="9" spans="1:7" ht="12.75" x14ac:dyDescent="0.2">
      <c r="A9" s="123" t="s">
        <v>82</v>
      </c>
      <c r="B9" s="39">
        <v>167256.63</v>
      </c>
      <c r="C9" s="39">
        <v>196435.08</v>
      </c>
      <c r="D9" s="39">
        <v>183400</v>
      </c>
      <c r="E9" s="39">
        <v>178400</v>
      </c>
      <c r="F9" s="143">
        <v>178400</v>
      </c>
    </row>
    <row r="10" spans="1:7" ht="12.75" x14ac:dyDescent="0.2">
      <c r="A10" s="123" t="s">
        <v>83</v>
      </c>
      <c r="B10" s="39">
        <v>1661473.08</v>
      </c>
      <c r="C10" s="39">
        <v>2023375.51</v>
      </c>
      <c r="D10" s="39">
        <v>2005846.42</v>
      </c>
      <c r="E10" s="39">
        <v>1939016.42</v>
      </c>
      <c r="F10" s="143">
        <v>1932616.42</v>
      </c>
    </row>
    <row r="11" spans="1:7" ht="12.75" x14ac:dyDescent="0.2">
      <c r="A11" s="123" t="s">
        <v>116</v>
      </c>
      <c r="B11" s="39">
        <v>9401.58</v>
      </c>
      <c r="C11" s="39">
        <v>5303.81</v>
      </c>
      <c r="D11" s="38"/>
      <c r="E11" s="38"/>
      <c r="F11" s="106"/>
    </row>
    <row r="12" spans="1:7" ht="12.75" x14ac:dyDescent="0.2">
      <c r="A12" s="105" t="s">
        <v>84</v>
      </c>
      <c r="B12" s="39">
        <v>1602622.4</v>
      </c>
      <c r="C12" s="39">
        <v>1904492.35</v>
      </c>
      <c r="D12" s="39">
        <v>1863545</v>
      </c>
      <c r="E12" s="39">
        <v>1858545</v>
      </c>
      <c r="F12" s="143">
        <v>1858545</v>
      </c>
    </row>
    <row r="13" spans="1:7" ht="12.75" x14ac:dyDescent="0.2">
      <c r="A13" s="144" t="s">
        <v>85</v>
      </c>
      <c r="B13" s="46">
        <v>1527403.06</v>
      </c>
      <c r="C13" s="46">
        <v>1816992.35</v>
      </c>
      <c r="D13" s="46">
        <v>1776045</v>
      </c>
      <c r="E13" s="46">
        <v>1771045</v>
      </c>
      <c r="F13" s="145">
        <v>1771045</v>
      </c>
    </row>
    <row r="14" spans="1:7" ht="12.75" x14ac:dyDescent="0.2">
      <c r="A14" s="123" t="s">
        <v>117</v>
      </c>
      <c r="B14" s="39">
        <v>1527403.06</v>
      </c>
      <c r="C14" s="39">
        <v>1816992.35</v>
      </c>
      <c r="D14" s="39">
        <v>1776045</v>
      </c>
      <c r="E14" s="39">
        <v>1771045</v>
      </c>
      <c r="F14" s="143">
        <v>1771045</v>
      </c>
    </row>
    <row r="15" spans="1:7" s="60" customFormat="1" ht="12.75" x14ac:dyDescent="0.2">
      <c r="A15" s="123" t="s">
        <v>70</v>
      </c>
      <c r="B15" s="39">
        <v>1500</v>
      </c>
      <c r="C15" s="39"/>
      <c r="D15" s="39"/>
      <c r="E15" s="39"/>
      <c r="F15" s="143"/>
    </row>
    <row r="16" spans="1:7" s="60" customFormat="1" ht="12.75" x14ac:dyDescent="0.2">
      <c r="A16" s="146" t="s">
        <v>53</v>
      </c>
      <c r="B16" s="40">
        <v>1500</v>
      </c>
      <c r="C16" s="39"/>
      <c r="D16" s="39"/>
      <c r="E16" s="39"/>
      <c r="F16" s="143"/>
    </row>
    <row r="17" spans="1:6" s="60" customFormat="1" ht="12.75" x14ac:dyDescent="0.2">
      <c r="A17" s="147" t="s">
        <v>55</v>
      </c>
      <c r="B17" s="45">
        <v>1500</v>
      </c>
      <c r="C17" s="39"/>
      <c r="D17" s="39"/>
      <c r="E17" s="39"/>
      <c r="F17" s="143"/>
    </row>
    <row r="18" spans="1:6" ht="12.75" x14ac:dyDescent="0.2">
      <c r="A18" s="123" t="s">
        <v>71</v>
      </c>
      <c r="B18" s="40">
        <v>59.2</v>
      </c>
      <c r="C18" s="40">
        <v>370</v>
      </c>
      <c r="D18" s="40">
        <v>300</v>
      </c>
      <c r="E18" s="40">
        <v>300</v>
      </c>
      <c r="F18" s="124">
        <v>300</v>
      </c>
    </row>
    <row r="19" spans="1:6" ht="12.75" x14ac:dyDescent="0.2">
      <c r="A19" s="146" t="s">
        <v>53</v>
      </c>
      <c r="B19" s="40">
        <v>59.2</v>
      </c>
      <c r="C19" s="40">
        <v>360</v>
      </c>
      <c r="D19" s="40">
        <v>290</v>
      </c>
      <c r="E19" s="40">
        <v>290</v>
      </c>
      <c r="F19" s="124">
        <v>290</v>
      </c>
    </row>
    <row r="20" spans="1:6" ht="12" x14ac:dyDescent="0.2">
      <c r="A20" s="147" t="s">
        <v>55</v>
      </c>
      <c r="B20" s="45">
        <v>59.2</v>
      </c>
      <c r="C20" s="45">
        <v>360</v>
      </c>
      <c r="D20" s="45">
        <v>290</v>
      </c>
      <c r="E20" s="45"/>
      <c r="F20" s="127"/>
    </row>
    <row r="21" spans="1:6" ht="12.75" x14ac:dyDescent="0.2">
      <c r="A21" s="146" t="s">
        <v>58</v>
      </c>
      <c r="B21" s="38"/>
      <c r="C21" s="40">
        <v>10</v>
      </c>
      <c r="D21" s="40">
        <v>10</v>
      </c>
      <c r="E21" s="40">
        <v>10</v>
      </c>
      <c r="F21" s="124">
        <v>10</v>
      </c>
    </row>
    <row r="22" spans="1:6" ht="12" x14ac:dyDescent="0.2">
      <c r="A22" s="147" t="s">
        <v>59</v>
      </c>
      <c r="B22" s="44"/>
      <c r="C22" s="45">
        <v>10</v>
      </c>
      <c r="D22" s="45">
        <v>10</v>
      </c>
      <c r="E22" s="45"/>
      <c r="F22" s="127"/>
    </row>
    <row r="23" spans="1:6" ht="12.75" customHeight="1" x14ac:dyDescent="0.2">
      <c r="A23" s="123" t="s">
        <v>72</v>
      </c>
      <c r="B23" s="39">
        <v>12856</v>
      </c>
      <c r="C23" s="39">
        <v>13500</v>
      </c>
      <c r="D23" s="39">
        <v>5000</v>
      </c>
      <c r="E23" s="39"/>
      <c r="F23" s="106"/>
    </row>
    <row r="24" spans="1:6" ht="12.75" x14ac:dyDescent="0.2">
      <c r="A24" s="146" t="s">
        <v>53</v>
      </c>
      <c r="B24" s="39">
        <v>12856</v>
      </c>
      <c r="C24" s="39">
        <v>13500</v>
      </c>
      <c r="D24" s="39">
        <v>5000</v>
      </c>
      <c r="E24" s="39"/>
      <c r="F24" s="106"/>
    </row>
    <row r="25" spans="1:6" s="60" customFormat="1" ht="12" x14ac:dyDescent="0.2">
      <c r="A25" s="147" t="s">
        <v>55</v>
      </c>
      <c r="B25" s="43">
        <v>41</v>
      </c>
      <c r="C25" s="43"/>
      <c r="D25" s="43"/>
      <c r="E25" s="43"/>
      <c r="F25" s="127"/>
    </row>
    <row r="26" spans="1:6" ht="12" x14ac:dyDescent="0.2">
      <c r="A26" s="147" t="s">
        <v>56</v>
      </c>
      <c r="B26" s="43">
        <v>12815</v>
      </c>
      <c r="C26" s="43">
        <v>13500</v>
      </c>
      <c r="D26" s="43">
        <v>5000</v>
      </c>
      <c r="E26" s="43"/>
      <c r="F26" s="127"/>
    </row>
    <row r="27" spans="1:6" ht="12.75" x14ac:dyDescent="0.2">
      <c r="A27" s="123" t="s">
        <v>73</v>
      </c>
      <c r="B27" s="39">
        <v>82093.440000000002</v>
      </c>
      <c r="C27" s="39">
        <v>95613.14</v>
      </c>
      <c r="D27" s="39">
        <v>86900</v>
      </c>
      <c r="E27" s="39">
        <v>86900</v>
      </c>
      <c r="F27" s="143">
        <v>86900</v>
      </c>
    </row>
    <row r="28" spans="1:6" ht="12.75" x14ac:dyDescent="0.2">
      <c r="A28" s="146" t="s">
        <v>53</v>
      </c>
      <c r="B28" s="39">
        <v>81853.31</v>
      </c>
      <c r="C28" s="39">
        <v>95393.14</v>
      </c>
      <c r="D28" s="39">
        <v>86700</v>
      </c>
      <c r="E28" s="39">
        <v>86700</v>
      </c>
      <c r="F28" s="143">
        <v>86700</v>
      </c>
    </row>
    <row r="29" spans="1:6" ht="12" x14ac:dyDescent="0.2">
      <c r="A29" s="147" t="s">
        <v>54</v>
      </c>
      <c r="B29" s="43">
        <v>2501.7600000000002</v>
      </c>
      <c r="C29" s="43">
        <v>3920</v>
      </c>
      <c r="D29" s="43">
        <v>3920</v>
      </c>
      <c r="E29" s="43"/>
      <c r="F29" s="127"/>
    </row>
    <row r="30" spans="1:6" ht="12" x14ac:dyDescent="0.2">
      <c r="A30" s="147" t="s">
        <v>55</v>
      </c>
      <c r="B30" s="43">
        <v>47323.88</v>
      </c>
      <c r="C30" s="43">
        <v>50096.46</v>
      </c>
      <c r="D30" s="43">
        <v>50220</v>
      </c>
      <c r="E30" s="43"/>
      <c r="F30" s="127"/>
    </row>
    <row r="31" spans="1:6" ht="12" x14ac:dyDescent="0.2">
      <c r="A31" s="147" t="s">
        <v>56</v>
      </c>
      <c r="B31" s="43">
        <v>30781.09</v>
      </c>
      <c r="C31" s="43">
        <v>40236.68</v>
      </c>
      <c r="D31" s="43">
        <v>31440</v>
      </c>
      <c r="E31" s="43"/>
      <c r="F31" s="127"/>
    </row>
    <row r="32" spans="1:6" ht="12" x14ac:dyDescent="0.2">
      <c r="A32" s="147" t="s">
        <v>57</v>
      </c>
      <c r="B32" s="43">
        <v>1246.58</v>
      </c>
      <c r="C32" s="43">
        <v>1140</v>
      </c>
      <c r="D32" s="43">
        <v>1120</v>
      </c>
      <c r="E32" s="43"/>
      <c r="F32" s="127"/>
    </row>
    <row r="33" spans="1:6" ht="12.75" x14ac:dyDescent="0.2">
      <c r="A33" s="146" t="s">
        <v>58</v>
      </c>
      <c r="B33" s="40">
        <v>240.13</v>
      </c>
      <c r="C33" s="40">
        <v>220</v>
      </c>
      <c r="D33" s="40">
        <v>200</v>
      </c>
      <c r="E33" s="40">
        <v>200</v>
      </c>
      <c r="F33" s="124">
        <v>200</v>
      </c>
    </row>
    <row r="34" spans="1:6" ht="12" x14ac:dyDescent="0.2">
      <c r="A34" s="147" t="s">
        <v>59</v>
      </c>
      <c r="B34" s="45">
        <v>240.13</v>
      </c>
      <c r="C34" s="45">
        <v>220</v>
      </c>
      <c r="D34" s="45">
        <v>200</v>
      </c>
      <c r="E34" s="45"/>
      <c r="F34" s="127"/>
    </row>
    <row r="35" spans="1:6" ht="25.5" x14ac:dyDescent="0.2">
      <c r="A35" s="123" t="s">
        <v>112</v>
      </c>
      <c r="B35" s="40">
        <v>920</v>
      </c>
      <c r="C35" s="40">
        <v>600</v>
      </c>
      <c r="D35" s="38"/>
      <c r="E35" s="38"/>
      <c r="F35" s="106"/>
    </row>
    <row r="36" spans="1:6" ht="12.75" x14ac:dyDescent="0.2">
      <c r="A36" s="146" t="s">
        <v>53</v>
      </c>
      <c r="B36" s="40">
        <v>920</v>
      </c>
      <c r="C36" s="40">
        <v>600</v>
      </c>
      <c r="D36" s="38"/>
      <c r="E36" s="38"/>
      <c r="F36" s="106"/>
    </row>
    <row r="37" spans="1:6" ht="12" x14ac:dyDescent="0.2">
      <c r="A37" s="147" t="s">
        <v>55</v>
      </c>
      <c r="B37" s="45">
        <v>920</v>
      </c>
      <c r="C37" s="45">
        <v>600</v>
      </c>
      <c r="D37" s="44"/>
      <c r="E37" s="44"/>
      <c r="F37" s="127"/>
    </row>
    <row r="38" spans="1:6" ht="25.5" x14ac:dyDescent="0.2">
      <c r="A38" s="123" t="s">
        <v>74</v>
      </c>
      <c r="B38" s="38"/>
      <c r="C38" s="38"/>
      <c r="D38" s="39">
        <v>1683845</v>
      </c>
      <c r="E38" s="39">
        <v>1683845</v>
      </c>
      <c r="F38" s="143">
        <v>1683845</v>
      </c>
    </row>
    <row r="39" spans="1:6" ht="12.75" x14ac:dyDescent="0.2">
      <c r="A39" s="146" t="s">
        <v>49</v>
      </c>
      <c r="B39" s="38"/>
      <c r="C39" s="38"/>
      <c r="D39" s="39">
        <v>1645100</v>
      </c>
      <c r="E39" s="39">
        <v>1645100</v>
      </c>
      <c r="F39" s="143">
        <v>1645100</v>
      </c>
    </row>
    <row r="40" spans="1:6" ht="12" x14ac:dyDescent="0.2">
      <c r="A40" s="147" t="s">
        <v>50</v>
      </c>
      <c r="B40" s="44"/>
      <c r="C40" s="44"/>
      <c r="D40" s="43">
        <v>1370000</v>
      </c>
      <c r="E40" s="43"/>
      <c r="F40" s="127"/>
    </row>
    <row r="41" spans="1:6" ht="12" x14ac:dyDescent="0.2">
      <c r="A41" s="147" t="s">
        <v>51</v>
      </c>
      <c r="B41" s="44"/>
      <c r="C41" s="44"/>
      <c r="D41" s="43">
        <v>49000</v>
      </c>
      <c r="E41" s="43"/>
      <c r="F41" s="127"/>
    </row>
    <row r="42" spans="1:6" ht="12" x14ac:dyDescent="0.2">
      <c r="A42" s="147" t="s">
        <v>52</v>
      </c>
      <c r="B42" s="44"/>
      <c r="C42" s="44"/>
      <c r="D42" s="43">
        <v>226100</v>
      </c>
      <c r="E42" s="43"/>
      <c r="F42" s="127"/>
    </row>
    <row r="43" spans="1:6" ht="12.75" x14ac:dyDescent="0.2">
      <c r="A43" s="146" t="s">
        <v>53</v>
      </c>
      <c r="B43" s="38"/>
      <c r="C43" s="38"/>
      <c r="D43" s="39">
        <v>38445</v>
      </c>
      <c r="E43" s="39">
        <v>38445</v>
      </c>
      <c r="F43" s="143">
        <v>38445</v>
      </c>
    </row>
    <row r="44" spans="1:6" ht="12" x14ac:dyDescent="0.2">
      <c r="A44" s="147" t="s">
        <v>54</v>
      </c>
      <c r="B44" s="44"/>
      <c r="C44" s="44"/>
      <c r="D44" s="43">
        <v>38400</v>
      </c>
      <c r="E44" s="43"/>
      <c r="F44" s="127"/>
    </row>
    <row r="45" spans="1:6" ht="12" x14ac:dyDescent="0.2">
      <c r="A45" s="147" t="s">
        <v>55</v>
      </c>
      <c r="B45" s="44"/>
      <c r="C45" s="44"/>
      <c r="D45" s="45">
        <v>45</v>
      </c>
      <c r="E45" s="45"/>
      <c r="F45" s="127"/>
    </row>
    <row r="46" spans="1:6" ht="25.5" x14ac:dyDescent="0.2">
      <c r="A46" s="146" t="s">
        <v>60</v>
      </c>
      <c r="B46" s="38"/>
      <c r="C46" s="38"/>
      <c r="D46" s="40">
        <v>300</v>
      </c>
      <c r="E46" s="40">
        <v>300</v>
      </c>
      <c r="F46" s="124">
        <v>300</v>
      </c>
    </row>
    <row r="47" spans="1:6" ht="12" x14ac:dyDescent="0.2">
      <c r="A47" s="147" t="s">
        <v>61</v>
      </c>
      <c r="B47" s="44"/>
      <c r="C47" s="44"/>
      <c r="D47" s="45">
        <v>300</v>
      </c>
      <c r="E47" s="45"/>
      <c r="F47" s="127"/>
    </row>
    <row r="48" spans="1:6" ht="12.75" x14ac:dyDescent="0.2">
      <c r="A48" s="123" t="s">
        <v>108</v>
      </c>
      <c r="B48" s="39">
        <v>1425489.36</v>
      </c>
      <c r="C48" s="39">
        <v>1695620.78</v>
      </c>
      <c r="D48" s="38"/>
      <c r="E48" s="58"/>
      <c r="F48" s="106"/>
    </row>
    <row r="49" spans="1:6" ht="12.75" x14ac:dyDescent="0.2">
      <c r="A49" s="146" t="s">
        <v>49</v>
      </c>
      <c r="B49" s="39">
        <v>1389512.57</v>
      </c>
      <c r="C49" s="39">
        <v>1654500</v>
      </c>
      <c r="D49" s="38"/>
      <c r="E49" s="58"/>
      <c r="F49" s="106"/>
    </row>
    <row r="50" spans="1:6" ht="12" x14ac:dyDescent="0.2">
      <c r="A50" s="147" t="s">
        <v>50</v>
      </c>
      <c r="B50" s="43">
        <v>1150276.21</v>
      </c>
      <c r="C50" s="43">
        <v>1377500</v>
      </c>
      <c r="D50" s="44"/>
      <c r="E50" s="58"/>
      <c r="F50" s="127"/>
    </row>
    <row r="51" spans="1:6" ht="12" x14ac:dyDescent="0.2">
      <c r="A51" s="147" t="s">
        <v>51</v>
      </c>
      <c r="B51" s="43">
        <v>49440.74</v>
      </c>
      <c r="C51" s="43">
        <v>52000</v>
      </c>
      <c r="D51" s="44"/>
      <c r="E51" s="58"/>
      <c r="F51" s="127"/>
    </row>
    <row r="52" spans="1:6" ht="12" x14ac:dyDescent="0.2">
      <c r="A52" s="147" t="s">
        <v>52</v>
      </c>
      <c r="B52" s="43">
        <v>189795.62</v>
      </c>
      <c r="C52" s="43">
        <v>225000</v>
      </c>
      <c r="D52" s="44"/>
      <c r="E52" s="58"/>
      <c r="F52" s="127"/>
    </row>
    <row r="53" spans="1:6" ht="12.75" x14ac:dyDescent="0.2">
      <c r="A53" s="146" t="s">
        <v>53</v>
      </c>
      <c r="B53" s="39">
        <v>35762.46</v>
      </c>
      <c r="C53" s="39">
        <v>40815.78</v>
      </c>
      <c r="D53" s="38"/>
      <c r="E53" s="58"/>
      <c r="F53" s="106"/>
    </row>
    <row r="54" spans="1:6" ht="12" x14ac:dyDescent="0.2">
      <c r="A54" s="147" t="s">
        <v>54</v>
      </c>
      <c r="B54" s="43">
        <v>30246.080000000002</v>
      </c>
      <c r="C54" s="43">
        <v>36245</v>
      </c>
      <c r="D54" s="44"/>
      <c r="E54" s="58"/>
      <c r="F54" s="127"/>
    </row>
    <row r="55" spans="1:6" ht="12" x14ac:dyDescent="0.2">
      <c r="A55" s="147" t="s">
        <v>55</v>
      </c>
      <c r="B55" s="43">
        <v>2078.88</v>
      </c>
      <c r="C55" s="43">
        <v>1070.78</v>
      </c>
      <c r="D55" s="44"/>
      <c r="E55" s="58"/>
      <c r="F55" s="127"/>
    </row>
    <row r="56" spans="1:6" ht="12" x14ac:dyDescent="0.2">
      <c r="A56" s="147" t="s">
        <v>56</v>
      </c>
      <c r="B56" s="43">
        <v>2537.5</v>
      </c>
      <c r="C56" s="43">
        <v>3500</v>
      </c>
      <c r="D56" s="44"/>
      <c r="E56" s="58"/>
      <c r="F56" s="127"/>
    </row>
    <row r="57" spans="1:6" s="60" customFormat="1" ht="12" x14ac:dyDescent="0.2">
      <c r="A57" s="147" t="s">
        <v>57</v>
      </c>
      <c r="B57" s="43">
        <v>900</v>
      </c>
      <c r="C57" s="43"/>
      <c r="D57" s="44"/>
      <c r="E57" s="58"/>
      <c r="F57" s="127"/>
    </row>
    <row r="58" spans="1:6" ht="25.5" x14ac:dyDescent="0.2">
      <c r="A58" s="146" t="s">
        <v>60</v>
      </c>
      <c r="B58" s="40">
        <v>214.33</v>
      </c>
      <c r="C58" s="40">
        <v>305</v>
      </c>
      <c r="D58" s="38"/>
      <c r="E58" s="58"/>
      <c r="F58" s="106"/>
    </row>
    <row r="59" spans="1:6" ht="12" x14ac:dyDescent="0.2">
      <c r="A59" s="147" t="s">
        <v>61</v>
      </c>
      <c r="B59" s="45">
        <v>214.33</v>
      </c>
      <c r="C59" s="45">
        <v>305</v>
      </c>
      <c r="D59" s="44"/>
      <c r="E59" s="58"/>
      <c r="F59" s="127"/>
    </row>
    <row r="60" spans="1:6" ht="12.75" customHeight="1" x14ac:dyDescent="0.2">
      <c r="A60" s="123" t="s">
        <v>113</v>
      </c>
      <c r="B60" s="39">
        <v>2887.03</v>
      </c>
      <c r="C60" s="39">
        <v>7239.18</v>
      </c>
      <c r="D60" s="38"/>
      <c r="E60" s="58"/>
      <c r="F60" s="106"/>
    </row>
    <row r="61" spans="1:6" ht="12.75" x14ac:dyDescent="0.2">
      <c r="A61" s="146" t="s">
        <v>53</v>
      </c>
      <c r="B61" s="39">
        <v>2887.03</v>
      </c>
      <c r="C61" s="39">
        <v>7239.18</v>
      </c>
      <c r="D61" s="38"/>
      <c r="E61" s="58"/>
      <c r="F61" s="106"/>
    </row>
    <row r="62" spans="1:6" ht="12" x14ac:dyDescent="0.2">
      <c r="A62" s="147" t="s">
        <v>54</v>
      </c>
      <c r="B62" s="45"/>
      <c r="C62" s="45">
        <v>150.53</v>
      </c>
      <c r="D62" s="44"/>
      <c r="E62" s="58"/>
      <c r="F62" s="127"/>
    </row>
    <row r="63" spans="1:6" ht="12" x14ac:dyDescent="0.2">
      <c r="A63" s="147" t="s">
        <v>55</v>
      </c>
      <c r="B63" s="43">
        <v>748.82</v>
      </c>
      <c r="C63" s="43">
        <v>2529</v>
      </c>
      <c r="D63" s="44"/>
      <c r="E63" s="58"/>
      <c r="F63" s="127"/>
    </row>
    <row r="64" spans="1:6" ht="12" x14ac:dyDescent="0.2">
      <c r="A64" s="147" t="s">
        <v>56</v>
      </c>
      <c r="B64" s="43">
        <v>1945</v>
      </c>
      <c r="C64" s="43">
        <v>4397.3999999999996</v>
      </c>
      <c r="D64" s="44"/>
      <c r="E64" s="58"/>
      <c r="F64" s="127"/>
    </row>
    <row r="65" spans="1:6" ht="12" x14ac:dyDescent="0.2">
      <c r="A65" s="147" t="s">
        <v>57</v>
      </c>
      <c r="B65" s="43">
        <v>193.21</v>
      </c>
      <c r="C65" s="45">
        <v>162.25</v>
      </c>
      <c r="D65" s="44"/>
      <c r="E65" s="58"/>
      <c r="F65" s="127"/>
    </row>
    <row r="66" spans="1:6" s="60" customFormat="1" ht="12.75" x14ac:dyDescent="0.2">
      <c r="A66" s="123" t="s">
        <v>123</v>
      </c>
      <c r="B66" s="39">
        <v>1598.03</v>
      </c>
      <c r="C66" s="45"/>
      <c r="D66" s="44"/>
      <c r="E66" s="58"/>
      <c r="F66" s="127"/>
    </row>
    <row r="67" spans="1:6" s="60" customFormat="1" ht="12.75" x14ac:dyDescent="0.2">
      <c r="A67" s="146" t="s">
        <v>53</v>
      </c>
      <c r="B67" s="39">
        <v>1598.03</v>
      </c>
      <c r="C67" s="45"/>
      <c r="D67" s="44"/>
      <c r="E67" s="58"/>
      <c r="F67" s="127"/>
    </row>
    <row r="68" spans="1:6" s="60" customFormat="1" ht="12" x14ac:dyDescent="0.2">
      <c r="A68" s="147" t="s">
        <v>55</v>
      </c>
      <c r="B68" s="43">
        <v>303.97000000000003</v>
      </c>
      <c r="C68" s="45"/>
      <c r="D68" s="44"/>
      <c r="E68" s="58"/>
      <c r="F68" s="127"/>
    </row>
    <row r="69" spans="1:6" s="60" customFormat="1" ht="12" x14ac:dyDescent="0.2">
      <c r="A69" s="147" t="s">
        <v>56</v>
      </c>
      <c r="B69" s="43">
        <v>875.75</v>
      </c>
      <c r="C69" s="45"/>
      <c r="D69" s="44"/>
      <c r="E69" s="58"/>
      <c r="F69" s="127"/>
    </row>
    <row r="70" spans="1:6" s="60" customFormat="1" ht="12" x14ac:dyDescent="0.2">
      <c r="A70" s="147" t="s">
        <v>57</v>
      </c>
      <c r="B70" s="43">
        <v>418.31</v>
      </c>
      <c r="C70" s="45"/>
      <c r="D70" s="44"/>
      <c r="E70" s="58"/>
      <c r="F70" s="127"/>
    </row>
    <row r="71" spans="1:6" ht="12.75" customHeight="1" x14ac:dyDescent="0.2">
      <c r="A71" s="123" t="s">
        <v>115</v>
      </c>
      <c r="B71" s="39"/>
      <c r="C71" s="39">
        <v>4049.25</v>
      </c>
      <c r="D71" s="38"/>
      <c r="E71" s="58"/>
      <c r="F71" s="106"/>
    </row>
    <row r="72" spans="1:6" ht="12.75" x14ac:dyDescent="0.2">
      <c r="A72" s="146" t="s">
        <v>53</v>
      </c>
      <c r="B72" s="39"/>
      <c r="C72" s="39">
        <v>4049.25</v>
      </c>
      <c r="D72" s="38"/>
      <c r="E72" s="58"/>
      <c r="F72" s="106"/>
    </row>
    <row r="73" spans="1:6" ht="12" x14ac:dyDescent="0.2">
      <c r="A73" s="147" t="s">
        <v>55</v>
      </c>
      <c r="B73" s="44"/>
      <c r="C73" s="45">
        <v>200</v>
      </c>
      <c r="D73" s="44"/>
      <c r="E73" s="58"/>
      <c r="F73" s="127"/>
    </row>
    <row r="74" spans="1:6" ht="12" x14ac:dyDescent="0.2">
      <c r="A74" s="147" t="s">
        <v>56</v>
      </c>
      <c r="B74" s="43"/>
      <c r="C74" s="43">
        <v>3743.25</v>
      </c>
      <c r="D74" s="44"/>
      <c r="E74" s="58"/>
      <c r="F74" s="127"/>
    </row>
    <row r="75" spans="1:6" ht="12" x14ac:dyDescent="0.2">
      <c r="A75" s="147" t="s">
        <v>57</v>
      </c>
      <c r="B75" s="44"/>
      <c r="C75" s="45">
        <v>106</v>
      </c>
      <c r="D75" s="44"/>
      <c r="E75" s="58"/>
      <c r="F75" s="127"/>
    </row>
    <row r="76" spans="1:6" ht="12.75" x14ac:dyDescent="0.2">
      <c r="A76" s="144" t="s">
        <v>86</v>
      </c>
      <c r="B76" s="46">
        <v>18892.62</v>
      </c>
      <c r="C76" s="46">
        <v>21000</v>
      </c>
      <c r="D76" s="46">
        <v>21000</v>
      </c>
      <c r="E76" s="46">
        <v>21000</v>
      </c>
      <c r="F76" s="145">
        <v>21000</v>
      </c>
    </row>
    <row r="77" spans="1:6" ht="12.75" x14ac:dyDescent="0.2">
      <c r="A77" s="123" t="s">
        <v>117</v>
      </c>
      <c r="B77" s="39">
        <v>18892.62</v>
      </c>
      <c r="C77" s="39">
        <v>21000</v>
      </c>
      <c r="D77" s="39">
        <v>21000</v>
      </c>
      <c r="E77" s="39">
        <v>21000</v>
      </c>
      <c r="F77" s="143">
        <v>21000</v>
      </c>
    </row>
    <row r="78" spans="1:6" ht="12.75" customHeight="1" x14ac:dyDescent="0.2">
      <c r="A78" s="123" t="s">
        <v>72</v>
      </c>
      <c r="B78" s="40">
        <v>19.79</v>
      </c>
      <c r="C78" s="38"/>
      <c r="D78" s="38"/>
      <c r="E78" s="38"/>
      <c r="F78" s="106"/>
    </row>
    <row r="79" spans="1:6" ht="25.5" x14ac:dyDescent="0.2">
      <c r="A79" s="146" t="s">
        <v>60</v>
      </c>
      <c r="B79" s="40">
        <v>19.79</v>
      </c>
      <c r="C79" s="38"/>
      <c r="D79" s="38"/>
      <c r="E79" s="38"/>
      <c r="F79" s="106"/>
    </row>
    <row r="80" spans="1:6" ht="12" x14ac:dyDescent="0.2">
      <c r="A80" s="147" t="s">
        <v>61</v>
      </c>
      <c r="B80" s="45">
        <v>19.79</v>
      </c>
      <c r="C80" s="44"/>
      <c r="D80" s="44"/>
      <c r="E80" s="44"/>
      <c r="F80" s="127"/>
    </row>
    <row r="81" spans="1:6" s="60" customFormat="1" ht="25.5" x14ac:dyDescent="0.2">
      <c r="A81" s="123" t="s">
        <v>112</v>
      </c>
      <c r="B81" s="40">
        <v>95.33</v>
      </c>
      <c r="C81" s="44"/>
      <c r="D81" s="44"/>
      <c r="E81" s="44"/>
      <c r="F81" s="127"/>
    </row>
    <row r="82" spans="1:6" s="60" customFormat="1" ht="25.5" x14ac:dyDescent="0.2">
      <c r="A82" s="146" t="s">
        <v>60</v>
      </c>
      <c r="B82" s="40">
        <v>95.33</v>
      </c>
      <c r="C82" s="44"/>
      <c r="D82" s="44"/>
      <c r="E82" s="44"/>
      <c r="F82" s="127"/>
    </row>
    <row r="83" spans="1:6" s="60" customFormat="1" ht="12" x14ac:dyDescent="0.2">
      <c r="A83" s="147" t="s">
        <v>61</v>
      </c>
      <c r="B83" s="45">
        <v>95.33</v>
      </c>
      <c r="C83" s="44"/>
      <c r="D83" s="44"/>
      <c r="E83" s="44"/>
      <c r="F83" s="127"/>
    </row>
    <row r="84" spans="1:6" ht="25.5" x14ac:dyDescent="0.2">
      <c r="A84" s="123" t="s">
        <v>74</v>
      </c>
      <c r="B84" s="38"/>
      <c r="C84" s="38"/>
      <c r="D84" s="39">
        <v>21000</v>
      </c>
      <c r="E84" s="39">
        <v>21000</v>
      </c>
      <c r="F84" s="143">
        <v>21000</v>
      </c>
    </row>
    <row r="85" spans="1:6" ht="25.5" x14ac:dyDescent="0.2">
      <c r="A85" s="146" t="s">
        <v>60</v>
      </c>
      <c r="B85" s="38"/>
      <c r="C85" s="38"/>
      <c r="D85" s="39">
        <v>17000</v>
      </c>
      <c r="E85" s="39">
        <v>17000</v>
      </c>
      <c r="F85" s="143">
        <v>17000</v>
      </c>
    </row>
    <row r="86" spans="1:6" ht="12" x14ac:dyDescent="0.2">
      <c r="A86" s="147" t="s">
        <v>61</v>
      </c>
      <c r="B86" s="44"/>
      <c r="C86" s="44"/>
      <c r="D86" s="43">
        <v>17000</v>
      </c>
      <c r="E86" s="43"/>
      <c r="F86" s="127"/>
    </row>
    <row r="87" spans="1:6" ht="12.75" x14ac:dyDescent="0.2">
      <c r="A87" s="146" t="s">
        <v>65</v>
      </c>
      <c r="B87" s="38"/>
      <c r="C87" s="38"/>
      <c r="D87" s="39">
        <v>4000</v>
      </c>
      <c r="E87" s="39">
        <v>4000</v>
      </c>
      <c r="F87" s="143">
        <v>4000</v>
      </c>
    </row>
    <row r="88" spans="1:6" ht="12" x14ac:dyDescent="0.2">
      <c r="A88" s="147" t="s">
        <v>67</v>
      </c>
      <c r="B88" s="44"/>
      <c r="C88" s="44"/>
      <c r="D88" s="43">
        <v>4000</v>
      </c>
      <c r="E88" s="43"/>
      <c r="F88" s="127"/>
    </row>
    <row r="89" spans="1:6" ht="12.75" x14ac:dyDescent="0.2">
      <c r="A89" s="123" t="s">
        <v>108</v>
      </c>
      <c r="B89" s="39">
        <v>18777.5</v>
      </c>
      <c r="C89" s="39">
        <v>21000</v>
      </c>
      <c r="D89" s="38"/>
      <c r="E89" s="38"/>
      <c r="F89" s="106"/>
    </row>
    <row r="90" spans="1:6" ht="25.5" x14ac:dyDescent="0.2">
      <c r="A90" s="146" t="s">
        <v>60</v>
      </c>
      <c r="B90" s="39">
        <v>15413.19</v>
      </c>
      <c r="C90" s="39">
        <v>17000</v>
      </c>
      <c r="D90" s="38"/>
      <c r="E90" s="38"/>
      <c r="F90" s="106"/>
    </row>
    <row r="91" spans="1:6" ht="12" x14ac:dyDescent="0.2">
      <c r="A91" s="147" t="s">
        <v>61</v>
      </c>
      <c r="B91" s="43">
        <v>15413.19</v>
      </c>
      <c r="C91" s="43">
        <v>17000</v>
      </c>
      <c r="D91" s="44"/>
      <c r="E91" s="44"/>
      <c r="F91" s="127"/>
    </row>
    <row r="92" spans="1:6" ht="12.75" x14ac:dyDescent="0.2">
      <c r="A92" s="146" t="s">
        <v>65</v>
      </c>
      <c r="B92" s="39">
        <v>3364.31</v>
      </c>
      <c r="C92" s="39">
        <v>4000</v>
      </c>
      <c r="D92" s="38"/>
      <c r="E92" s="38"/>
      <c r="F92" s="106"/>
    </row>
    <row r="93" spans="1:6" ht="12" x14ac:dyDescent="0.2">
      <c r="A93" s="147" t="s">
        <v>67</v>
      </c>
      <c r="B93" s="43">
        <v>3364.31</v>
      </c>
      <c r="C93" s="43">
        <v>4000</v>
      </c>
      <c r="D93" s="44"/>
      <c r="E93" s="44"/>
      <c r="F93" s="127"/>
    </row>
    <row r="94" spans="1:6" ht="12.75" x14ac:dyDescent="0.2">
      <c r="A94" s="144" t="s">
        <v>87</v>
      </c>
      <c r="B94" s="46">
        <v>56326.720000000001</v>
      </c>
      <c r="C94" s="46">
        <v>66500</v>
      </c>
      <c r="D94" s="46">
        <v>66500</v>
      </c>
      <c r="E94" s="46">
        <v>66500</v>
      </c>
      <c r="F94" s="145">
        <v>66500</v>
      </c>
    </row>
    <row r="95" spans="1:6" ht="12.75" x14ac:dyDescent="0.2">
      <c r="A95" s="123" t="s">
        <v>117</v>
      </c>
      <c r="B95" s="39">
        <v>56326.720000000001</v>
      </c>
      <c r="C95" s="39">
        <v>66500</v>
      </c>
      <c r="D95" s="39">
        <v>66500</v>
      </c>
      <c r="E95" s="39">
        <v>66500</v>
      </c>
      <c r="F95" s="143">
        <v>66500</v>
      </c>
    </row>
    <row r="96" spans="1:6" ht="25.5" x14ac:dyDescent="0.2">
      <c r="A96" s="123" t="s">
        <v>74</v>
      </c>
      <c r="B96" s="38"/>
      <c r="C96" s="38"/>
      <c r="D96" s="39">
        <v>66500</v>
      </c>
      <c r="E96" s="39">
        <v>66500</v>
      </c>
      <c r="F96" s="143">
        <v>66500</v>
      </c>
    </row>
    <row r="97" spans="1:6" ht="12.75" x14ac:dyDescent="0.2">
      <c r="A97" s="146" t="s">
        <v>53</v>
      </c>
      <c r="B97" s="38"/>
      <c r="C97" s="38"/>
      <c r="D97" s="39">
        <v>66500</v>
      </c>
      <c r="E97" s="39">
        <v>66500</v>
      </c>
      <c r="F97" s="143">
        <v>66500</v>
      </c>
    </row>
    <row r="98" spans="1:6" ht="12" x14ac:dyDescent="0.2">
      <c r="A98" s="147" t="s">
        <v>55</v>
      </c>
      <c r="B98" s="44"/>
      <c r="C98" s="44"/>
      <c r="D98" s="43">
        <v>66500</v>
      </c>
      <c r="E98" s="43"/>
      <c r="F98" s="127"/>
    </row>
    <row r="99" spans="1:6" ht="12.75" x14ac:dyDescent="0.2">
      <c r="A99" s="123" t="s">
        <v>108</v>
      </c>
      <c r="B99" s="39">
        <v>56326.720000000001</v>
      </c>
      <c r="C99" s="39">
        <v>66500</v>
      </c>
      <c r="D99" s="38"/>
      <c r="E99" s="38"/>
      <c r="F99" s="106"/>
    </row>
    <row r="100" spans="1:6" ht="12.75" x14ac:dyDescent="0.2">
      <c r="A100" s="146" t="s">
        <v>53</v>
      </c>
      <c r="B100" s="39">
        <v>56326.720000000001</v>
      </c>
      <c r="C100" s="39">
        <v>66500</v>
      </c>
      <c r="D100" s="38"/>
      <c r="E100" s="38"/>
      <c r="F100" s="106"/>
    </row>
    <row r="101" spans="1:6" ht="12" x14ac:dyDescent="0.2">
      <c r="A101" s="147" t="s">
        <v>55</v>
      </c>
      <c r="B101" s="43">
        <v>56326.720000000001</v>
      </c>
      <c r="C101" s="43">
        <v>66500</v>
      </c>
      <c r="D101" s="44"/>
      <c r="E101" s="44"/>
      <c r="F101" s="127"/>
    </row>
    <row r="102" spans="1:6" ht="16.5" customHeight="1" x14ac:dyDescent="0.2">
      <c r="A102" s="105" t="s">
        <v>88</v>
      </c>
      <c r="B102" s="39">
        <v>241208.4</v>
      </c>
      <c r="C102" s="39">
        <v>329524.8</v>
      </c>
      <c r="D102" s="39">
        <v>351660.31</v>
      </c>
      <c r="E102" s="39">
        <v>284830.31</v>
      </c>
      <c r="F102" s="143">
        <v>278430.31</v>
      </c>
    </row>
    <row r="103" spans="1:6" ht="12.75" x14ac:dyDescent="0.2">
      <c r="A103" s="144" t="s">
        <v>89</v>
      </c>
      <c r="B103" s="46">
        <v>176248.82</v>
      </c>
      <c r="C103" s="46">
        <v>238802.19</v>
      </c>
      <c r="D103" s="46">
        <v>234260</v>
      </c>
      <c r="E103" s="46">
        <v>234260</v>
      </c>
      <c r="F103" s="145">
        <v>234260</v>
      </c>
    </row>
    <row r="104" spans="1:6" ht="12.75" x14ac:dyDescent="0.2">
      <c r="A104" s="123" t="s">
        <v>117</v>
      </c>
      <c r="B104" s="39">
        <v>176248.82</v>
      </c>
      <c r="C104" s="39">
        <v>238802.19</v>
      </c>
      <c r="D104" s="39">
        <v>234260</v>
      </c>
      <c r="E104" s="39">
        <v>234260</v>
      </c>
      <c r="F104" s="143">
        <v>234260</v>
      </c>
    </row>
    <row r="105" spans="1:6" ht="12.75" customHeight="1" x14ac:dyDescent="0.2">
      <c r="A105" s="123" t="s">
        <v>72</v>
      </c>
      <c r="B105" s="39">
        <v>71086.570000000007</v>
      </c>
      <c r="C105" s="39">
        <v>85010</v>
      </c>
      <c r="D105" s="39">
        <v>91500</v>
      </c>
      <c r="E105" s="39">
        <v>91500</v>
      </c>
      <c r="F105" s="143">
        <v>91500</v>
      </c>
    </row>
    <row r="106" spans="1:6" ht="12.75" x14ac:dyDescent="0.2">
      <c r="A106" s="146" t="s">
        <v>49</v>
      </c>
      <c r="B106" s="39">
        <v>30479.38</v>
      </c>
      <c r="C106" s="39">
        <v>30780.29</v>
      </c>
      <c r="D106" s="39">
        <v>31270</v>
      </c>
      <c r="E106" s="39">
        <v>31270</v>
      </c>
      <c r="F106" s="143">
        <v>31270</v>
      </c>
    </row>
    <row r="107" spans="1:6" ht="12" x14ac:dyDescent="0.2">
      <c r="A107" s="147" t="s">
        <v>50</v>
      </c>
      <c r="B107" s="43">
        <v>30479.38</v>
      </c>
      <c r="C107" s="43">
        <v>30780.29</v>
      </c>
      <c r="D107" s="43">
        <v>31270</v>
      </c>
      <c r="E107" s="43"/>
      <c r="F107" s="127"/>
    </row>
    <row r="108" spans="1:6" ht="12.75" x14ac:dyDescent="0.2">
      <c r="A108" s="146" t="s">
        <v>53</v>
      </c>
      <c r="B108" s="39">
        <v>40607.19</v>
      </c>
      <c r="C108" s="39">
        <v>54229.71</v>
      </c>
      <c r="D108" s="39">
        <v>60230</v>
      </c>
      <c r="E108" s="39">
        <v>60230</v>
      </c>
      <c r="F108" s="143">
        <v>60230</v>
      </c>
    </row>
    <row r="109" spans="1:6" ht="12" x14ac:dyDescent="0.2">
      <c r="A109" s="147" t="s">
        <v>56</v>
      </c>
      <c r="B109" s="43">
        <v>40607.19</v>
      </c>
      <c r="C109" s="43">
        <v>54229.71</v>
      </c>
      <c r="D109" s="43">
        <v>60230</v>
      </c>
      <c r="E109" s="43"/>
      <c r="F109" s="127"/>
    </row>
    <row r="110" spans="1:6" ht="25.5" x14ac:dyDescent="0.2">
      <c r="A110" s="123" t="s">
        <v>112</v>
      </c>
      <c r="B110" s="38"/>
      <c r="C110" s="40">
        <v>396.41</v>
      </c>
      <c r="D110" s="38"/>
      <c r="E110" s="38"/>
      <c r="F110" s="106"/>
    </row>
    <row r="111" spans="1:6" ht="12.75" x14ac:dyDescent="0.2">
      <c r="A111" s="146" t="s">
        <v>49</v>
      </c>
      <c r="B111" s="38"/>
      <c r="C111" s="40">
        <v>396.41</v>
      </c>
      <c r="D111" s="38"/>
      <c r="E111" s="38"/>
      <c r="F111" s="106"/>
    </row>
    <row r="112" spans="1:6" ht="12" x14ac:dyDescent="0.2">
      <c r="A112" s="147" t="s">
        <v>50</v>
      </c>
      <c r="B112" s="44"/>
      <c r="C112" s="45">
        <v>396.41</v>
      </c>
      <c r="D112" s="44"/>
      <c r="E112" s="44"/>
      <c r="F112" s="127"/>
    </row>
    <row r="113" spans="1:6" ht="12.75" x14ac:dyDescent="0.2">
      <c r="A113" s="123" t="s">
        <v>77</v>
      </c>
      <c r="B113" s="38"/>
      <c r="C113" s="38"/>
      <c r="D113" s="39">
        <v>142760</v>
      </c>
      <c r="E113" s="39">
        <v>142760</v>
      </c>
      <c r="F113" s="143">
        <v>142760</v>
      </c>
    </row>
    <row r="114" spans="1:6" ht="12.75" x14ac:dyDescent="0.2">
      <c r="A114" s="146" t="s">
        <v>49</v>
      </c>
      <c r="B114" s="38"/>
      <c r="C114" s="38"/>
      <c r="D114" s="39">
        <v>135910</v>
      </c>
      <c r="E114" s="39">
        <v>135910</v>
      </c>
      <c r="F114" s="143">
        <v>135910</v>
      </c>
    </row>
    <row r="115" spans="1:6" ht="12" x14ac:dyDescent="0.2">
      <c r="A115" s="147" t="s">
        <v>50</v>
      </c>
      <c r="B115" s="44"/>
      <c r="C115" s="44"/>
      <c r="D115" s="43">
        <v>108460</v>
      </c>
      <c r="E115" s="43"/>
      <c r="F115" s="127"/>
    </row>
    <row r="116" spans="1:6" ht="12" x14ac:dyDescent="0.2">
      <c r="A116" s="147" t="s">
        <v>51</v>
      </c>
      <c r="B116" s="44"/>
      <c r="C116" s="44"/>
      <c r="D116" s="43">
        <v>4100</v>
      </c>
      <c r="E116" s="43"/>
      <c r="F116" s="127"/>
    </row>
    <row r="117" spans="1:6" ht="12" x14ac:dyDescent="0.2">
      <c r="A117" s="147" t="s">
        <v>52</v>
      </c>
      <c r="B117" s="44"/>
      <c r="C117" s="44"/>
      <c r="D117" s="43">
        <v>23350</v>
      </c>
      <c r="E117" s="43"/>
      <c r="F117" s="127"/>
    </row>
    <row r="118" spans="1:6" ht="12.75" x14ac:dyDescent="0.2">
      <c r="A118" s="146" t="s">
        <v>53</v>
      </c>
      <c r="B118" s="38"/>
      <c r="C118" s="38"/>
      <c r="D118" s="39">
        <v>6850</v>
      </c>
      <c r="E118" s="39">
        <v>6850</v>
      </c>
      <c r="F118" s="143">
        <v>6850</v>
      </c>
    </row>
    <row r="119" spans="1:6" ht="12" x14ac:dyDescent="0.2">
      <c r="A119" s="147" t="s">
        <v>54</v>
      </c>
      <c r="B119" s="44"/>
      <c r="C119" s="44"/>
      <c r="D119" s="43">
        <v>3850</v>
      </c>
      <c r="E119" s="43"/>
      <c r="F119" s="127"/>
    </row>
    <row r="120" spans="1:6" ht="12" x14ac:dyDescent="0.2">
      <c r="A120" s="147" t="s">
        <v>55</v>
      </c>
      <c r="B120" s="44"/>
      <c r="C120" s="44"/>
      <c r="D120" s="43">
        <v>3000</v>
      </c>
      <c r="E120" s="43"/>
      <c r="F120" s="127"/>
    </row>
    <row r="121" spans="1:6" ht="12.75" x14ac:dyDescent="0.2">
      <c r="A121" s="123" t="s">
        <v>108</v>
      </c>
      <c r="B121" s="39">
        <v>105162.25</v>
      </c>
      <c r="C121" s="39">
        <v>144300</v>
      </c>
      <c r="D121" s="38"/>
      <c r="E121" s="38"/>
      <c r="F121" s="106"/>
    </row>
    <row r="122" spans="1:6" ht="12.75" x14ac:dyDescent="0.2">
      <c r="A122" s="146" t="s">
        <v>49</v>
      </c>
      <c r="B122" s="39">
        <v>102222.84</v>
      </c>
      <c r="C122" s="39">
        <v>138800</v>
      </c>
      <c r="D122" s="38"/>
      <c r="E122" s="38"/>
      <c r="F122" s="106"/>
    </row>
    <row r="123" spans="1:6" ht="12" x14ac:dyDescent="0.2">
      <c r="A123" s="147" t="s">
        <v>50</v>
      </c>
      <c r="B123" s="43">
        <v>76237.14</v>
      </c>
      <c r="C123" s="43">
        <v>106100</v>
      </c>
      <c r="D123" s="44"/>
      <c r="E123" s="44"/>
      <c r="F123" s="127"/>
    </row>
    <row r="124" spans="1:6" ht="12" x14ac:dyDescent="0.2">
      <c r="A124" s="147" t="s">
        <v>51</v>
      </c>
      <c r="B124" s="43">
        <v>6519.72</v>
      </c>
      <c r="C124" s="43">
        <v>6000</v>
      </c>
      <c r="D124" s="44"/>
      <c r="E124" s="44"/>
      <c r="F124" s="127"/>
    </row>
    <row r="125" spans="1:6" ht="12" x14ac:dyDescent="0.2">
      <c r="A125" s="147" t="s">
        <v>52</v>
      </c>
      <c r="B125" s="43">
        <v>19465.98</v>
      </c>
      <c r="C125" s="43">
        <v>26700</v>
      </c>
      <c r="D125" s="44"/>
      <c r="E125" s="44"/>
      <c r="F125" s="127"/>
    </row>
    <row r="126" spans="1:6" ht="12.75" x14ac:dyDescent="0.2">
      <c r="A126" s="146" t="s">
        <v>53</v>
      </c>
      <c r="B126" s="39">
        <v>2939.41</v>
      </c>
      <c r="C126" s="39">
        <v>5500</v>
      </c>
      <c r="D126" s="38"/>
      <c r="E126" s="38"/>
      <c r="F126" s="106"/>
    </row>
    <row r="127" spans="1:6" ht="12" x14ac:dyDescent="0.2">
      <c r="A127" s="147" t="s">
        <v>54</v>
      </c>
      <c r="B127" s="43">
        <v>2939.41</v>
      </c>
      <c r="C127" s="43">
        <v>3500</v>
      </c>
      <c r="D127" s="44"/>
      <c r="E127" s="44"/>
      <c r="F127" s="127"/>
    </row>
    <row r="128" spans="1:6" ht="12" x14ac:dyDescent="0.2">
      <c r="A128" s="147" t="s">
        <v>55</v>
      </c>
      <c r="B128" s="44"/>
      <c r="C128" s="43">
        <v>2000</v>
      </c>
      <c r="D128" s="44"/>
      <c r="E128" s="44"/>
      <c r="F128" s="127"/>
    </row>
    <row r="129" spans="1:6" ht="12.75" customHeight="1" x14ac:dyDescent="0.2">
      <c r="A129" s="123" t="s">
        <v>113</v>
      </c>
      <c r="B129" s="38"/>
      <c r="C129" s="39">
        <v>9095.7800000000007</v>
      </c>
      <c r="D129" s="38"/>
      <c r="E129" s="38"/>
      <c r="F129" s="106"/>
    </row>
    <row r="130" spans="1:6" ht="12.75" x14ac:dyDescent="0.2">
      <c r="A130" s="146" t="s">
        <v>49</v>
      </c>
      <c r="B130" s="38"/>
      <c r="C130" s="39">
        <v>9095.7800000000007</v>
      </c>
      <c r="D130" s="38"/>
      <c r="E130" s="38"/>
      <c r="F130" s="106"/>
    </row>
    <row r="131" spans="1:6" ht="12" x14ac:dyDescent="0.2">
      <c r="A131" s="147" t="s">
        <v>50</v>
      </c>
      <c r="B131" s="44"/>
      <c r="C131" s="43">
        <v>9095.7800000000007</v>
      </c>
      <c r="D131" s="44"/>
      <c r="E131" s="44"/>
      <c r="F131" s="127"/>
    </row>
    <row r="132" spans="1:6" ht="12.75" x14ac:dyDescent="0.2">
      <c r="A132" s="144" t="s">
        <v>90</v>
      </c>
      <c r="B132" s="46">
        <v>21147</v>
      </c>
      <c r="C132" s="46">
        <v>22496.82</v>
      </c>
      <c r="D132" s="46">
        <v>39749.31</v>
      </c>
      <c r="E132" s="46">
        <v>39749.31</v>
      </c>
      <c r="F132" s="145">
        <v>39749.31</v>
      </c>
    </row>
    <row r="133" spans="1:6" ht="12.75" x14ac:dyDescent="0.2">
      <c r="A133" s="123" t="s">
        <v>117</v>
      </c>
      <c r="B133" s="39">
        <v>21147</v>
      </c>
      <c r="C133" s="39">
        <v>22496.82</v>
      </c>
      <c r="D133" s="39">
        <v>39749.31</v>
      </c>
      <c r="E133" s="39">
        <v>39749.31</v>
      </c>
      <c r="F133" s="143">
        <v>39749.31</v>
      </c>
    </row>
    <row r="134" spans="1:6" ht="12.75" x14ac:dyDescent="0.2">
      <c r="A134" s="123" t="s">
        <v>70</v>
      </c>
      <c r="B134" s="39">
        <v>9111.89</v>
      </c>
      <c r="C134" s="39">
        <v>12123.62</v>
      </c>
      <c r="D134" s="39">
        <v>28977.89</v>
      </c>
      <c r="E134" s="39">
        <v>28977.89</v>
      </c>
      <c r="F134" s="143">
        <v>28977.89</v>
      </c>
    </row>
    <row r="135" spans="1:6" ht="12.75" x14ac:dyDescent="0.2">
      <c r="A135" s="146" t="s">
        <v>49</v>
      </c>
      <c r="B135" s="39">
        <v>9111.89</v>
      </c>
      <c r="C135" s="39">
        <v>12123.62</v>
      </c>
      <c r="D135" s="39">
        <v>28977.89</v>
      </c>
      <c r="E135" s="39">
        <v>28977.89</v>
      </c>
      <c r="F135" s="143">
        <v>28977.89</v>
      </c>
    </row>
    <row r="136" spans="1:6" ht="12" x14ac:dyDescent="0.2">
      <c r="A136" s="147" t="s">
        <v>50</v>
      </c>
      <c r="B136" s="43">
        <v>9111.89</v>
      </c>
      <c r="C136" s="43">
        <v>10823.62</v>
      </c>
      <c r="D136" s="43">
        <v>26477.89</v>
      </c>
      <c r="E136" s="43"/>
      <c r="F136" s="127"/>
    </row>
    <row r="137" spans="1:6" ht="12" x14ac:dyDescent="0.2">
      <c r="A137" s="147" t="s">
        <v>51</v>
      </c>
      <c r="B137" s="44"/>
      <c r="C137" s="43">
        <v>1300</v>
      </c>
      <c r="D137" s="43">
        <v>2500</v>
      </c>
      <c r="E137" s="43"/>
      <c r="F137" s="127"/>
    </row>
    <row r="138" spans="1:6" ht="38.25" x14ac:dyDescent="0.2">
      <c r="A138" s="123" t="s">
        <v>75</v>
      </c>
      <c r="B138" s="38"/>
      <c r="C138" s="38"/>
      <c r="D138" s="39">
        <v>2884.61</v>
      </c>
      <c r="E138" s="39">
        <v>2884.61</v>
      </c>
      <c r="F138" s="143">
        <v>2884.61</v>
      </c>
    </row>
    <row r="139" spans="1:6" ht="12.75" x14ac:dyDescent="0.2">
      <c r="A139" s="146" t="s">
        <v>49</v>
      </c>
      <c r="B139" s="38"/>
      <c r="C139" s="38"/>
      <c r="D139" s="39">
        <v>2884.61</v>
      </c>
      <c r="E139" s="39">
        <v>2884.61</v>
      </c>
      <c r="F139" s="143">
        <v>2884.61</v>
      </c>
    </row>
    <row r="140" spans="1:6" ht="12" x14ac:dyDescent="0.2">
      <c r="A140" s="147" t="s">
        <v>50</v>
      </c>
      <c r="B140" s="44"/>
      <c r="C140" s="44"/>
      <c r="D140" s="43">
        <v>2884.61</v>
      </c>
      <c r="E140" s="43"/>
      <c r="F140" s="127"/>
    </row>
    <row r="141" spans="1:6" ht="12.75" x14ac:dyDescent="0.2">
      <c r="A141" s="123" t="s">
        <v>78</v>
      </c>
      <c r="B141" s="38"/>
      <c r="C141" s="38"/>
      <c r="D141" s="39">
        <v>7886.81</v>
      </c>
      <c r="E141" s="39">
        <v>7886.81</v>
      </c>
      <c r="F141" s="143">
        <v>7886.81</v>
      </c>
    </row>
    <row r="142" spans="1:6" ht="12.75" x14ac:dyDescent="0.2">
      <c r="A142" s="146" t="s">
        <v>49</v>
      </c>
      <c r="B142" s="38"/>
      <c r="C142" s="38"/>
      <c r="D142" s="39">
        <v>4844.8100000000004</v>
      </c>
      <c r="E142" s="39">
        <v>4844.8100000000004</v>
      </c>
      <c r="F142" s="143">
        <v>4844.8100000000004</v>
      </c>
    </row>
    <row r="143" spans="1:6" ht="12" x14ac:dyDescent="0.2">
      <c r="A143" s="147" t="s">
        <v>52</v>
      </c>
      <c r="B143" s="44"/>
      <c r="C143" s="44"/>
      <c r="D143" s="43">
        <v>4844.8100000000004</v>
      </c>
      <c r="E143" s="43"/>
      <c r="F143" s="127"/>
    </row>
    <row r="144" spans="1:6" ht="12.75" x14ac:dyDescent="0.2">
      <c r="A144" s="146" t="s">
        <v>53</v>
      </c>
      <c r="B144" s="38"/>
      <c r="C144" s="38"/>
      <c r="D144" s="39">
        <v>3042</v>
      </c>
      <c r="E144" s="39">
        <v>3042</v>
      </c>
      <c r="F144" s="143">
        <v>3042</v>
      </c>
    </row>
    <row r="145" spans="1:6" ht="12" x14ac:dyDescent="0.2">
      <c r="A145" s="147" t="s">
        <v>54</v>
      </c>
      <c r="B145" s="44"/>
      <c r="C145" s="44"/>
      <c r="D145" s="43">
        <v>3042</v>
      </c>
      <c r="E145" s="43"/>
      <c r="F145" s="127"/>
    </row>
    <row r="146" spans="1:6" ht="12.75" x14ac:dyDescent="0.2">
      <c r="A146" s="123" t="s">
        <v>106</v>
      </c>
      <c r="B146" s="39">
        <v>1404</v>
      </c>
      <c r="C146" s="39">
        <v>4861.62</v>
      </c>
      <c r="D146" s="38"/>
      <c r="E146" s="58"/>
      <c r="F146" s="106"/>
    </row>
    <row r="147" spans="1:6" ht="12.75" x14ac:dyDescent="0.2">
      <c r="A147" s="146" t="s">
        <v>49</v>
      </c>
      <c r="B147" s="39">
        <v>1404</v>
      </c>
      <c r="C147" s="39">
        <v>4861.62</v>
      </c>
      <c r="D147" s="38"/>
      <c r="E147" s="58"/>
      <c r="F147" s="106"/>
    </row>
    <row r="148" spans="1:6" ht="12" x14ac:dyDescent="0.2">
      <c r="A148" s="147" t="s">
        <v>50</v>
      </c>
      <c r="B148" s="43">
        <v>1404</v>
      </c>
      <c r="C148" s="43">
        <v>4861.62</v>
      </c>
      <c r="D148" s="44"/>
      <c r="E148" s="58"/>
      <c r="F148" s="127"/>
    </row>
    <row r="149" spans="1:6" ht="12.75" x14ac:dyDescent="0.2">
      <c r="A149" s="123" t="s">
        <v>107</v>
      </c>
      <c r="B149" s="39">
        <v>4420.42</v>
      </c>
      <c r="C149" s="39">
        <v>5243.45</v>
      </c>
      <c r="D149" s="38"/>
      <c r="E149" s="58"/>
      <c r="F149" s="106"/>
    </row>
    <row r="150" spans="1:6" ht="12.75" x14ac:dyDescent="0.2">
      <c r="A150" s="146" t="s">
        <v>49</v>
      </c>
      <c r="B150" s="39">
        <v>3848.09</v>
      </c>
      <c r="C150" s="39">
        <v>4467.45</v>
      </c>
      <c r="D150" s="38"/>
      <c r="E150" s="58"/>
      <c r="F150" s="106"/>
    </row>
    <row r="151" spans="1:6" ht="12" x14ac:dyDescent="0.2">
      <c r="A151" s="147" t="s">
        <v>50</v>
      </c>
      <c r="B151" s="43">
        <v>991.36</v>
      </c>
      <c r="C151" s="43">
        <v>1500</v>
      </c>
      <c r="D151" s="44"/>
      <c r="E151" s="58"/>
      <c r="F151" s="127"/>
    </row>
    <row r="152" spans="1:6" ht="12" x14ac:dyDescent="0.2">
      <c r="A152" s="147" t="s">
        <v>51</v>
      </c>
      <c r="B152" s="45">
        <v>1500</v>
      </c>
      <c r="C152" s="45">
        <v>400</v>
      </c>
      <c r="D152" s="44"/>
      <c r="E152" s="58"/>
      <c r="F152" s="127"/>
    </row>
    <row r="153" spans="1:6" ht="12" x14ac:dyDescent="0.2">
      <c r="A153" s="147" t="s">
        <v>52</v>
      </c>
      <c r="B153" s="43">
        <v>1356.73</v>
      </c>
      <c r="C153" s="43">
        <v>2567.4499999999998</v>
      </c>
      <c r="D153" s="44"/>
      <c r="E153" s="58"/>
      <c r="F153" s="127"/>
    </row>
    <row r="154" spans="1:6" ht="12.75" x14ac:dyDescent="0.2">
      <c r="A154" s="146" t="s">
        <v>53</v>
      </c>
      <c r="B154" s="40">
        <v>572.33000000000004</v>
      </c>
      <c r="C154" s="40">
        <v>776</v>
      </c>
      <c r="D154" s="38"/>
      <c r="E154" s="58"/>
      <c r="F154" s="106"/>
    </row>
    <row r="155" spans="1:6" ht="12" x14ac:dyDescent="0.2">
      <c r="A155" s="147" t="s">
        <v>54</v>
      </c>
      <c r="B155" s="45">
        <v>572.33000000000004</v>
      </c>
      <c r="C155" s="45">
        <v>776</v>
      </c>
      <c r="D155" s="44"/>
      <c r="E155" s="58"/>
      <c r="F155" s="127"/>
    </row>
    <row r="156" spans="1:6" s="60" customFormat="1" ht="12.75" x14ac:dyDescent="0.2">
      <c r="A156" s="123" t="s">
        <v>108</v>
      </c>
      <c r="B156" s="39">
        <v>4175.59</v>
      </c>
      <c r="C156" s="45"/>
      <c r="D156" s="44"/>
      <c r="E156" s="58"/>
      <c r="F156" s="127"/>
    </row>
    <row r="157" spans="1:6" s="60" customFormat="1" ht="12.75" x14ac:dyDescent="0.2">
      <c r="A157" s="146" t="s">
        <v>49</v>
      </c>
      <c r="B157" s="39">
        <v>4175.59</v>
      </c>
      <c r="C157" s="45"/>
      <c r="D157" s="44"/>
      <c r="E157" s="58"/>
      <c r="F157" s="127"/>
    </row>
    <row r="158" spans="1:6" s="60" customFormat="1" ht="12" x14ac:dyDescent="0.2">
      <c r="A158" s="147" t="s">
        <v>50</v>
      </c>
      <c r="B158" s="43">
        <v>3584.22</v>
      </c>
      <c r="C158" s="45"/>
      <c r="D158" s="44"/>
      <c r="E158" s="58"/>
      <c r="F158" s="127"/>
    </row>
    <row r="159" spans="1:6" s="60" customFormat="1" ht="12" x14ac:dyDescent="0.2">
      <c r="A159" s="147" t="s">
        <v>52</v>
      </c>
      <c r="B159" s="45">
        <v>591.37</v>
      </c>
      <c r="C159" s="45"/>
      <c r="D159" s="44"/>
      <c r="E159" s="58"/>
      <c r="F159" s="127"/>
    </row>
    <row r="160" spans="1:6" ht="12.75" x14ac:dyDescent="0.2">
      <c r="A160" s="123" t="s">
        <v>110</v>
      </c>
      <c r="B160" s="39">
        <v>2035.1</v>
      </c>
      <c r="C160" s="40">
        <v>268.13</v>
      </c>
      <c r="D160" s="38"/>
      <c r="E160" s="58"/>
      <c r="F160" s="106"/>
    </row>
    <row r="161" spans="1:6" ht="12.75" x14ac:dyDescent="0.2">
      <c r="A161" s="146" t="s">
        <v>49</v>
      </c>
      <c r="B161" s="39">
        <v>1438.94</v>
      </c>
      <c r="C161" s="40">
        <v>268.13</v>
      </c>
      <c r="D161" s="38"/>
      <c r="E161" s="58"/>
      <c r="F161" s="106"/>
    </row>
    <row r="162" spans="1:6" s="60" customFormat="1" ht="12.75" x14ac:dyDescent="0.2">
      <c r="A162" s="147" t="s">
        <v>50</v>
      </c>
      <c r="B162" s="43">
        <v>769.95</v>
      </c>
      <c r="C162" s="40"/>
      <c r="D162" s="38"/>
      <c r="E162" s="58"/>
      <c r="F162" s="106"/>
    </row>
    <row r="163" spans="1:6" ht="12" x14ac:dyDescent="0.2">
      <c r="A163" s="147" t="s">
        <v>52</v>
      </c>
      <c r="B163" s="45">
        <v>668.99</v>
      </c>
      <c r="C163" s="45">
        <v>268.13</v>
      </c>
      <c r="D163" s="44"/>
      <c r="E163" s="58"/>
      <c r="F163" s="127"/>
    </row>
    <row r="164" spans="1:6" s="60" customFormat="1" ht="12.75" x14ac:dyDescent="0.2">
      <c r="A164" s="146" t="s">
        <v>53</v>
      </c>
      <c r="B164" s="40">
        <v>596.16</v>
      </c>
      <c r="C164" s="45"/>
      <c r="D164" s="44"/>
      <c r="E164" s="58"/>
      <c r="F164" s="127"/>
    </row>
    <row r="165" spans="1:6" s="60" customFormat="1" ht="12" x14ac:dyDescent="0.2">
      <c r="A165" s="147" t="s">
        <v>54</v>
      </c>
      <c r="B165" s="45">
        <v>596.16</v>
      </c>
      <c r="C165" s="45"/>
      <c r="D165" s="44"/>
      <c r="E165" s="58"/>
      <c r="F165" s="127"/>
    </row>
    <row r="166" spans="1:6" ht="12.75" x14ac:dyDescent="0.2">
      <c r="A166" s="144" t="s">
        <v>91</v>
      </c>
      <c r="B166" s="46">
        <v>2946.63</v>
      </c>
      <c r="C166" s="46">
        <v>1600</v>
      </c>
      <c r="D166" s="46">
        <v>1750</v>
      </c>
      <c r="E166" s="46">
        <v>1750</v>
      </c>
      <c r="F166" s="145">
        <v>1750</v>
      </c>
    </row>
    <row r="167" spans="1:6" ht="12.75" x14ac:dyDescent="0.2">
      <c r="A167" s="123" t="s">
        <v>117</v>
      </c>
      <c r="B167" s="39">
        <v>2946.63</v>
      </c>
      <c r="C167" s="39">
        <v>1600</v>
      </c>
      <c r="D167" s="39">
        <v>1750</v>
      </c>
      <c r="E167" s="39">
        <v>1750</v>
      </c>
      <c r="F167" s="143">
        <v>1750</v>
      </c>
    </row>
    <row r="168" spans="1:6" ht="12.75" x14ac:dyDescent="0.2">
      <c r="A168" s="123" t="s">
        <v>70</v>
      </c>
      <c r="B168" s="39">
        <v>2946.63</v>
      </c>
      <c r="C168" s="39">
        <v>1600</v>
      </c>
      <c r="D168" s="39">
        <v>1750</v>
      </c>
      <c r="E168" s="39">
        <v>1750</v>
      </c>
      <c r="F168" s="143">
        <v>1750</v>
      </c>
    </row>
    <row r="169" spans="1:6" ht="12.75" x14ac:dyDescent="0.2">
      <c r="A169" s="146" t="s">
        <v>53</v>
      </c>
      <c r="B169" s="39">
        <v>2740.5</v>
      </c>
      <c r="C169" s="39">
        <v>1600</v>
      </c>
      <c r="D169" s="39">
        <v>1550</v>
      </c>
      <c r="E169" s="39">
        <v>1550</v>
      </c>
      <c r="F169" s="143">
        <v>1550</v>
      </c>
    </row>
    <row r="170" spans="1:6" ht="12" x14ac:dyDescent="0.2">
      <c r="A170" s="147" t="s">
        <v>55</v>
      </c>
      <c r="B170" s="43">
        <v>1436.24</v>
      </c>
      <c r="C170" s="43">
        <v>1500</v>
      </c>
      <c r="D170" s="43">
        <v>1450</v>
      </c>
      <c r="E170" s="43"/>
      <c r="F170" s="127"/>
    </row>
    <row r="171" spans="1:6" ht="12" x14ac:dyDescent="0.2">
      <c r="A171" s="147" t="s">
        <v>56</v>
      </c>
      <c r="B171" s="43">
        <v>745.25</v>
      </c>
      <c r="C171" s="45">
        <v>100</v>
      </c>
      <c r="D171" s="45">
        <v>100</v>
      </c>
      <c r="E171" s="45"/>
      <c r="F171" s="127"/>
    </row>
    <row r="172" spans="1:6" s="60" customFormat="1" ht="12" x14ac:dyDescent="0.2">
      <c r="A172" s="147" t="s">
        <v>57</v>
      </c>
      <c r="B172" s="43">
        <v>559.01</v>
      </c>
      <c r="C172" s="45"/>
      <c r="D172" s="45"/>
      <c r="E172" s="45"/>
      <c r="F172" s="127"/>
    </row>
    <row r="173" spans="1:6" ht="12.75" x14ac:dyDescent="0.2">
      <c r="A173" s="146" t="s">
        <v>65</v>
      </c>
      <c r="B173" s="39">
        <v>206.13</v>
      </c>
      <c r="C173" s="38"/>
      <c r="D173" s="40">
        <v>200</v>
      </c>
      <c r="E173" s="40">
        <v>200</v>
      </c>
      <c r="F173" s="124">
        <v>200</v>
      </c>
    </row>
    <row r="174" spans="1:6" ht="12" x14ac:dyDescent="0.2">
      <c r="A174" s="147" t="s">
        <v>66</v>
      </c>
      <c r="B174" s="43">
        <v>130</v>
      </c>
      <c r="C174" s="44"/>
      <c r="D174" s="45">
        <v>100</v>
      </c>
      <c r="E174" s="45"/>
      <c r="F174" s="127"/>
    </row>
    <row r="175" spans="1:6" ht="12" x14ac:dyDescent="0.2">
      <c r="A175" s="147" t="s">
        <v>67</v>
      </c>
      <c r="B175" s="43">
        <v>76.13</v>
      </c>
      <c r="C175" s="44"/>
      <c r="D175" s="45">
        <v>100</v>
      </c>
      <c r="E175" s="45"/>
      <c r="F175" s="127"/>
    </row>
    <row r="176" spans="1:6" ht="12.75" x14ac:dyDescent="0.2">
      <c r="A176" s="144" t="s">
        <v>92</v>
      </c>
      <c r="B176" s="46">
        <v>34960.800000000003</v>
      </c>
      <c r="C176" s="46">
        <v>64023.06</v>
      </c>
      <c r="D176" s="46">
        <v>73230</v>
      </c>
      <c r="E176" s="46">
        <v>6400</v>
      </c>
      <c r="F176" s="148"/>
    </row>
    <row r="177" spans="1:6" ht="12.75" x14ac:dyDescent="0.2">
      <c r="A177" s="123" t="s">
        <v>117</v>
      </c>
      <c r="B177" s="39">
        <v>34960.800000000003</v>
      </c>
      <c r="C177" s="39">
        <v>64023.06</v>
      </c>
      <c r="D177" s="39">
        <v>73230</v>
      </c>
      <c r="E177" s="39">
        <v>6400</v>
      </c>
      <c r="F177" s="106"/>
    </row>
    <row r="178" spans="1:6" ht="12.75" x14ac:dyDescent="0.2">
      <c r="A178" s="123" t="s">
        <v>76</v>
      </c>
      <c r="B178" s="38"/>
      <c r="C178" s="38"/>
      <c r="D178" s="39">
        <v>73230</v>
      </c>
      <c r="E178" s="39">
        <v>6400</v>
      </c>
      <c r="F178" s="106"/>
    </row>
    <row r="179" spans="1:6" ht="12.75" x14ac:dyDescent="0.2">
      <c r="A179" s="146" t="s">
        <v>53</v>
      </c>
      <c r="B179" s="38"/>
      <c r="C179" s="38"/>
      <c r="D179" s="39">
        <v>73230</v>
      </c>
      <c r="E179" s="39">
        <v>6400</v>
      </c>
      <c r="F179" s="106"/>
    </row>
    <row r="180" spans="1:6" ht="12" x14ac:dyDescent="0.2">
      <c r="A180" s="147" t="s">
        <v>54</v>
      </c>
      <c r="B180" s="44"/>
      <c r="C180" s="44"/>
      <c r="D180" s="43">
        <v>46000</v>
      </c>
      <c r="E180" s="43"/>
      <c r="F180" s="127"/>
    </row>
    <row r="181" spans="1:6" ht="12" x14ac:dyDescent="0.2">
      <c r="A181" s="147" t="s">
        <v>55</v>
      </c>
      <c r="B181" s="44"/>
      <c r="C181" s="44"/>
      <c r="D181" s="43">
        <v>1500</v>
      </c>
      <c r="E181" s="43"/>
      <c r="F181" s="127"/>
    </row>
    <row r="182" spans="1:6" ht="12" x14ac:dyDescent="0.2">
      <c r="A182" s="147" t="s">
        <v>56</v>
      </c>
      <c r="B182" s="44"/>
      <c r="C182" s="44"/>
      <c r="D182" s="43">
        <v>24200</v>
      </c>
      <c r="E182" s="43"/>
      <c r="F182" s="127"/>
    </row>
    <row r="183" spans="1:6" ht="12" x14ac:dyDescent="0.2">
      <c r="A183" s="147" t="s">
        <v>57</v>
      </c>
      <c r="B183" s="44"/>
      <c r="C183" s="44"/>
      <c r="D183" s="43">
        <v>1530</v>
      </c>
      <c r="E183" s="43"/>
      <c r="F183" s="127"/>
    </row>
    <row r="184" spans="1:6" ht="12.75" x14ac:dyDescent="0.2">
      <c r="A184" s="123" t="s">
        <v>108</v>
      </c>
      <c r="B184" s="39">
        <v>26543.599999999999</v>
      </c>
      <c r="C184" s="39">
        <v>35768.400000000001</v>
      </c>
      <c r="D184" s="38"/>
      <c r="E184" s="58"/>
      <c r="F184" s="106"/>
    </row>
    <row r="185" spans="1:6" ht="12.75" x14ac:dyDescent="0.2">
      <c r="A185" s="146" t="s">
        <v>53</v>
      </c>
      <c r="B185" s="39">
        <v>26543.599999999999</v>
      </c>
      <c r="C185" s="39">
        <v>35768.400000000001</v>
      </c>
      <c r="D185" s="38"/>
      <c r="E185" s="58"/>
      <c r="F185" s="106"/>
    </row>
    <row r="186" spans="1:6" ht="12" x14ac:dyDescent="0.2">
      <c r="A186" s="147" t="s">
        <v>54</v>
      </c>
      <c r="B186" s="43">
        <v>25835.8</v>
      </c>
      <c r="C186" s="43">
        <v>34358.400000000001</v>
      </c>
      <c r="D186" s="44"/>
      <c r="E186" s="58"/>
      <c r="F186" s="127"/>
    </row>
    <row r="187" spans="1:6" ht="12" x14ac:dyDescent="0.2">
      <c r="A187" s="147" t="s">
        <v>56</v>
      </c>
      <c r="B187" s="43">
        <v>660</v>
      </c>
      <c r="C187" s="43">
        <v>1210</v>
      </c>
      <c r="D187" s="44"/>
      <c r="E187" s="58"/>
      <c r="F187" s="127"/>
    </row>
    <row r="188" spans="1:6" ht="12" x14ac:dyDescent="0.2">
      <c r="A188" s="147" t="s">
        <v>57</v>
      </c>
      <c r="B188" s="43">
        <v>47.8</v>
      </c>
      <c r="C188" s="45">
        <v>200</v>
      </c>
      <c r="D188" s="44"/>
      <c r="E188" s="58"/>
      <c r="F188" s="127"/>
    </row>
    <row r="189" spans="1:6" ht="25.5" x14ac:dyDescent="0.2">
      <c r="A189" s="123" t="s">
        <v>109</v>
      </c>
      <c r="B189" s="39"/>
      <c r="C189" s="39">
        <v>15473.2</v>
      </c>
      <c r="D189" s="38"/>
      <c r="E189" s="58"/>
      <c r="F189" s="106"/>
    </row>
    <row r="190" spans="1:6" ht="12.75" x14ac:dyDescent="0.2">
      <c r="A190" s="146" t="s">
        <v>53</v>
      </c>
      <c r="B190" s="39"/>
      <c r="C190" s="39">
        <v>15473.2</v>
      </c>
      <c r="D190" s="38"/>
      <c r="E190" s="58"/>
      <c r="F190" s="106"/>
    </row>
    <row r="191" spans="1:6" ht="12" x14ac:dyDescent="0.2">
      <c r="A191" s="147" t="s">
        <v>54</v>
      </c>
      <c r="B191" s="43"/>
      <c r="C191" s="43">
        <v>5922</v>
      </c>
      <c r="D191" s="44"/>
      <c r="E191" s="58"/>
      <c r="F191" s="127"/>
    </row>
    <row r="192" spans="1:6" ht="12" x14ac:dyDescent="0.2">
      <c r="A192" s="147" t="s">
        <v>55</v>
      </c>
      <c r="B192" s="45"/>
      <c r="C192" s="45">
        <v>200</v>
      </c>
      <c r="D192" s="44"/>
      <c r="E192" s="58"/>
      <c r="F192" s="127"/>
    </row>
    <row r="193" spans="1:6" ht="12" x14ac:dyDescent="0.2">
      <c r="A193" s="147" t="s">
        <v>56</v>
      </c>
      <c r="B193" s="44"/>
      <c r="C193" s="43">
        <v>9351.2000000000007</v>
      </c>
      <c r="D193" s="44"/>
      <c r="E193" s="58"/>
      <c r="F193" s="127"/>
    </row>
    <row r="194" spans="1:6" ht="25.5" x14ac:dyDescent="0.2">
      <c r="A194" s="123" t="s">
        <v>114</v>
      </c>
      <c r="B194" s="39">
        <v>8417.2000000000007</v>
      </c>
      <c r="C194" s="39">
        <v>12781.46</v>
      </c>
      <c r="D194" s="38"/>
      <c r="E194" s="58"/>
      <c r="F194" s="106"/>
    </row>
    <row r="195" spans="1:6" ht="12.75" x14ac:dyDescent="0.2">
      <c r="A195" s="146" t="s">
        <v>53</v>
      </c>
      <c r="B195" s="39">
        <v>8417.2000000000007</v>
      </c>
      <c r="C195" s="39">
        <v>7831.46</v>
      </c>
      <c r="D195" s="38"/>
      <c r="E195" s="58"/>
      <c r="F195" s="106"/>
    </row>
    <row r="196" spans="1:6" ht="12" x14ac:dyDescent="0.2">
      <c r="A196" s="147" t="s">
        <v>54</v>
      </c>
      <c r="B196" s="43">
        <v>8356.86</v>
      </c>
      <c r="C196" s="43">
        <v>7631.46</v>
      </c>
      <c r="D196" s="44"/>
      <c r="E196" s="58"/>
      <c r="F196" s="127"/>
    </row>
    <row r="197" spans="1:6" ht="12" x14ac:dyDescent="0.2">
      <c r="A197" s="147" t="s">
        <v>57</v>
      </c>
      <c r="B197" s="45">
        <v>60.34</v>
      </c>
      <c r="C197" s="45">
        <v>200</v>
      </c>
      <c r="D197" s="44"/>
      <c r="E197" s="58"/>
      <c r="F197" s="127"/>
    </row>
    <row r="198" spans="1:6" ht="12.75" x14ac:dyDescent="0.2">
      <c r="A198" s="146" t="s">
        <v>65</v>
      </c>
      <c r="B198" s="39"/>
      <c r="C198" s="39">
        <v>4950</v>
      </c>
      <c r="D198" s="38"/>
      <c r="E198" s="58"/>
      <c r="F198" s="106"/>
    </row>
    <row r="199" spans="1:6" ht="12" x14ac:dyDescent="0.2">
      <c r="A199" s="147" t="s">
        <v>66</v>
      </c>
      <c r="B199" s="43"/>
      <c r="C199" s="43">
        <v>4950</v>
      </c>
      <c r="D199" s="44"/>
      <c r="E199" s="58"/>
      <c r="F199" s="127"/>
    </row>
    <row r="200" spans="1:6" s="60" customFormat="1" ht="12.75" x14ac:dyDescent="0.2">
      <c r="A200" s="144" t="s">
        <v>125</v>
      </c>
      <c r="B200" s="46">
        <v>1777.6</v>
      </c>
      <c r="C200" s="46"/>
      <c r="D200" s="46"/>
      <c r="E200" s="46"/>
      <c r="F200" s="145"/>
    </row>
    <row r="201" spans="1:6" s="60" customFormat="1" ht="12.75" x14ac:dyDescent="0.2">
      <c r="A201" s="123" t="s">
        <v>117</v>
      </c>
      <c r="B201" s="39">
        <v>1777.6</v>
      </c>
      <c r="C201" s="43"/>
      <c r="D201" s="44"/>
      <c r="E201" s="58"/>
      <c r="F201" s="127"/>
    </row>
    <row r="202" spans="1:6" s="60" customFormat="1" ht="12.75" x14ac:dyDescent="0.2">
      <c r="A202" s="123" t="s">
        <v>106</v>
      </c>
      <c r="B202" s="39">
        <v>130.35</v>
      </c>
      <c r="C202" s="43"/>
      <c r="D202" s="44"/>
      <c r="E202" s="58"/>
      <c r="F202" s="127"/>
    </row>
    <row r="203" spans="1:6" s="60" customFormat="1" ht="12.75" x14ac:dyDescent="0.2">
      <c r="A203" s="146" t="s">
        <v>53</v>
      </c>
      <c r="B203" s="39">
        <v>130.35</v>
      </c>
      <c r="C203" s="43"/>
      <c r="D203" s="44"/>
      <c r="E203" s="58"/>
      <c r="F203" s="127"/>
    </row>
    <row r="204" spans="1:6" s="60" customFormat="1" ht="12" x14ac:dyDescent="0.2">
      <c r="A204" s="147" t="s">
        <v>55</v>
      </c>
      <c r="B204" s="43">
        <v>130.35</v>
      </c>
      <c r="C204" s="43"/>
      <c r="D204" s="44"/>
      <c r="E204" s="58"/>
      <c r="F204" s="127"/>
    </row>
    <row r="205" spans="1:6" s="60" customFormat="1" ht="12.75" x14ac:dyDescent="0.2">
      <c r="A205" s="123" t="s">
        <v>107</v>
      </c>
      <c r="B205" s="39">
        <v>1647.25</v>
      </c>
      <c r="C205" s="43"/>
      <c r="D205" s="44"/>
      <c r="E205" s="58"/>
      <c r="F205" s="127"/>
    </row>
    <row r="206" spans="1:6" s="60" customFormat="1" ht="12.75" x14ac:dyDescent="0.2">
      <c r="A206" s="146" t="s">
        <v>53</v>
      </c>
      <c r="B206" s="39">
        <v>1647.25</v>
      </c>
      <c r="C206" s="43"/>
      <c r="D206" s="44"/>
      <c r="E206" s="58"/>
      <c r="F206" s="127"/>
    </row>
    <row r="207" spans="1:6" s="60" customFormat="1" ht="12" x14ac:dyDescent="0.2">
      <c r="A207" s="147" t="s">
        <v>55</v>
      </c>
      <c r="B207" s="43">
        <v>1647.25</v>
      </c>
      <c r="C207" s="43"/>
      <c r="D207" s="44"/>
      <c r="E207" s="58"/>
      <c r="F207" s="127"/>
    </row>
    <row r="208" spans="1:6" ht="12.75" x14ac:dyDescent="0.2">
      <c r="A208" s="144" t="s">
        <v>93</v>
      </c>
      <c r="B208" s="46">
        <v>3490</v>
      </c>
      <c r="C208" s="46">
        <v>1932</v>
      </c>
      <c r="D208" s="46">
        <v>2000</v>
      </c>
      <c r="E208" s="46">
        <v>2000</v>
      </c>
      <c r="F208" s="145">
        <v>2000</v>
      </c>
    </row>
    <row r="209" spans="1:6" ht="12.75" x14ac:dyDescent="0.2">
      <c r="A209" s="123" t="s">
        <v>117</v>
      </c>
      <c r="B209" s="39">
        <v>3490</v>
      </c>
      <c r="C209" s="39">
        <v>1932</v>
      </c>
      <c r="D209" s="39">
        <v>2000</v>
      </c>
      <c r="E209" s="39">
        <v>2000</v>
      </c>
      <c r="F209" s="143">
        <v>2000</v>
      </c>
    </row>
    <row r="210" spans="1:6" ht="12.75" x14ac:dyDescent="0.2">
      <c r="A210" s="123" t="s">
        <v>70</v>
      </c>
      <c r="B210" s="39">
        <v>3490</v>
      </c>
      <c r="C210" s="39">
        <v>1932</v>
      </c>
      <c r="D210" s="39">
        <v>2000</v>
      </c>
      <c r="E210" s="39">
        <v>2000</v>
      </c>
      <c r="F210" s="143">
        <v>2000</v>
      </c>
    </row>
    <row r="211" spans="1:6" ht="12.75" x14ac:dyDescent="0.2">
      <c r="A211" s="146" t="s">
        <v>53</v>
      </c>
      <c r="B211" s="39">
        <v>3490</v>
      </c>
      <c r="C211" s="39">
        <v>1932</v>
      </c>
      <c r="D211" s="39">
        <v>2000</v>
      </c>
      <c r="E211" s="39">
        <v>2000</v>
      </c>
      <c r="F211" s="143">
        <v>2000</v>
      </c>
    </row>
    <row r="212" spans="1:6" ht="12" x14ac:dyDescent="0.2">
      <c r="A212" s="147" t="s">
        <v>56</v>
      </c>
      <c r="B212" s="43">
        <v>3490</v>
      </c>
      <c r="C212" s="43">
        <v>1932</v>
      </c>
      <c r="D212" s="43">
        <v>2000</v>
      </c>
      <c r="E212" s="43"/>
      <c r="F212" s="127"/>
    </row>
    <row r="213" spans="1:6" ht="25.5" x14ac:dyDescent="0.2">
      <c r="A213" s="144" t="s">
        <v>94</v>
      </c>
      <c r="B213" s="47">
        <v>637.54999999999995</v>
      </c>
      <c r="C213" s="47">
        <v>670.73</v>
      </c>
      <c r="D213" s="47">
        <v>671</v>
      </c>
      <c r="E213" s="47">
        <v>671</v>
      </c>
      <c r="F213" s="149">
        <v>671</v>
      </c>
    </row>
    <row r="214" spans="1:6" ht="12.75" x14ac:dyDescent="0.2">
      <c r="A214" s="123" t="s">
        <v>117</v>
      </c>
      <c r="B214" s="40">
        <v>637.54999999999995</v>
      </c>
      <c r="C214" s="40">
        <v>670.73</v>
      </c>
      <c r="D214" s="40">
        <v>671</v>
      </c>
      <c r="E214" s="40">
        <v>671</v>
      </c>
      <c r="F214" s="124">
        <v>671</v>
      </c>
    </row>
    <row r="215" spans="1:6" ht="12.75" x14ac:dyDescent="0.2">
      <c r="A215" s="123" t="s">
        <v>71</v>
      </c>
      <c r="B215" s="40"/>
      <c r="C215" s="40">
        <v>0.23</v>
      </c>
      <c r="D215" s="40">
        <v>1</v>
      </c>
      <c r="E215" s="40">
        <v>1</v>
      </c>
      <c r="F215" s="124">
        <v>1</v>
      </c>
    </row>
    <row r="216" spans="1:6" ht="25.5" x14ac:dyDescent="0.2">
      <c r="A216" s="146" t="s">
        <v>62</v>
      </c>
      <c r="B216" s="40"/>
      <c r="C216" s="40">
        <v>0.23</v>
      </c>
      <c r="D216" s="40">
        <v>1</v>
      </c>
      <c r="E216" s="40">
        <v>1</v>
      </c>
      <c r="F216" s="124">
        <v>1</v>
      </c>
    </row>
    <row r="217" spans="1:6" ht="12" x14ac:dyDescent="0.2">
      <c r="A217" s="147" t="s">
        <v>63</v>
      </c>
      <c r="B217" s="45"/>
      <c r="C217" s="45">
        <v>0.23</v>
      </c>
      <c r="D217" s="45">
        <v>1</v>
      </c>
      <c r="E217" s="45"/>
      <c r="F217" s="127"/>
    </row>
    <row r="218" spans="1:6" ht="25.5" x14ac:dyDescent="0.2">
      <c r="A218" s="123" t="s">
        <v>74</v>
      </c>
      <c r="B218" s="38"/>
      <c r="C218" s="38"/>
      <c r="D218" s="40">
        <v>670</v>
      </c>
      <c r="E218" s="40">
        <v>670</v>
      </c>
      <c r="F218" s="124">
        <v>670</v>
      </c>
    </row>
    <row r="219" spans="1:6" ht="25.5" x14ac:dyDescent="0.2">
      <c r="A219" s="146" t="s">
        <v>62</v>
      </c>
      <c r="B219" s="38"/>
      <c r="C219" s="38"/>
      <c r="D219" s="40">
        <v>670</v>
      </c>
      <c r="E219" s="40">
        <v>670</v>
      </c>
      <c r="F219" s="124">
        <v>670</v>
      </c>
    </row>
    <row r="220" spans="1:6" ht="12" x14ac:dyDescent="0.2">
      <c r="A220" s="147" t="s">
        <v>63</v>
      </c>
      <c r="B220" s="44"/>
      <c r="C220" s="44"/>
      <c r="D220" s="45">
        <v>670</v>
      </c>
      <c r="E220" s="45"/>
      <c r="F220" s="127"/>
    </row>
    <row r="221" spans="1:6" ht="12.75" x14ac:dyDescent="0.2">
      <c r="A221" s="123" t="s">
        <v>108</v>
      </c>
      <c r="B221" s="40">
        <v>636.39</v>
      </c>
      <c r="C221" s="40">
        <v>670.5</v>
      </c>
      <c r="D221" s="38"/>
      <c r="E221" s="38"/>
      <c r="F221" s="106"/>
    </row>
    <row r="222" spans="1:6" ht="25.5" x14ac:dyDescent="0.2">
      <c r="A222" s="146" t="s">
        <v>62</v>
      </c>
      <c r="B222" s="40">
        <v>636.39</v>
      </c>
      <c r="C222" s="40">
        <v>670.5</v>
      </c>
      <c r="D222" s="38"/>
      <c r="E222" s="38"/>
      <c r="F222" s="106"/>
    </row>
    <row r="223" spans="1:6" ht="12" x14ac:dyDescent="0.2">
      <c r="A223" s="147" t="s">
        <v>63</v>
      </c>
      <c r="B223" s="45">
        <v>636.39</v>
      </c>
      <c r="C223" s="45">
        <v>670.5</v>
      </c>
      <c r="D223" s="44"/>
      <c r="E223" s="44"/>
      <c r="F223" s="127"/>
    </row>
    <row r="224" spans="1:6" s="60" customFormat="1" ht="12.75" customHeight="1" x14ac:dyDescent="0.2">
      <c r="A224" s="123" t="s">
        <v>113</v>
      </c>
      <c r="B224" s="40">
        <v>1.1599999999999999</v>
      </c>
      <c r="C224" s="45"/>
      <c r="D224" s="44"/>
      <c r="E224" s="44"/>
      <c r="F224" s="127"/>
    </row>
    <row r="225" spans="1:6" s="60" customFormat="1" ht="25.5" x14ac:dyDescent="0.2">
      <c r="A225" s="146" t="s">
        <v>62</v>
      </c>
      <c r="B225" s="40">
        <v>1.1599999999999999</v>
      </c>
      <c r="C225" s="45"/>
      <c r="D225" s="44"/>
      <c r="E225" s="44"/>
      <c r="F225" s="127"/>
    </row>
    <row r="226" spans="1:6" s="60" customFormat="1" ht="12" x14ac:dyDescent="0.2">
      <c r="A226" s="147" t="s">
        <v>63</v>
      </c>
      <c r="B226" s="45">
        <v>1.1599999999999999</v>
      </c>
      <c r="C226" s="45"/>
      <c r="D226" s="44"/>
      <c r="E226" s="44"/>
      <c r="F226" s="127"/>
    </row>
    <row r="227" spans="1:6" ht="12.75" x14ac:dyDescent="0.2">
      <c r="A227" s="105" t="s">
        <v>95</v>
      </c>
      <c r="B227" s="40">
        <v>385.5</v>
      </c>
      <c r="C227" s="39">
        <v>1255</v>
      </c>
      <c r="D227" s="39">
        <v>1000</v>
      </c>
      <c r="E227" s="39">
        <v>1000</v>
      </c>
      <c r="F227" s="143">
        <v>1000</v>
      </c>
    </row>
    <row r="228" spans="1:6" ht="12.75" x14ac:dyDescent="0.2">
      <c r="A228" s="144" t="s">
        <v>96</v>
      </c>
      <c r="B228" s="47">
        <v>385.5</v>
      </c>
      <c r="C228" s="46">
        <v>1255</v>
      </c>
      <c r="D228" s="46">
        <v>1000</v>
      </c>
      <c r="E228" s="46">
        <v>1000</v>
      </c>
      <c r="F228" s="145">
        <v>1000</v>
      </c>
    </row>
    <row r="229" spans="1:6" ht="12.75" x14ac:dyDescent="0.2">
      <c r="A229" s="123" t="s">
        <v>117</v>
      </c>
      <c r="B229" s="40">
        <v>385.5</v>
      </c>
      <c r="C229" s="39">
        <v>1255</v>
      </c>
      <c r="D229" s="39">
        <v>1000</v>
      </c>
      <c r="E229" s="39">
        <v>1000</v>
      </c>
      <c r="F229" s="143">
        <v>1000</v>
      </c>
    </row>
    <row r="230" spans="1:6" ht="12.75" x14ac:dyDescent="0.2">
      <c r="A230" s="123" t="s">
        <v>71</v>
      </c>
      <c r="B230" s="38"/>
      <c r="C230" s="40">
        <v>400</v>
      </c>
      <c r="D230" s="40">
        <v>200</v>
      </c>
      <c r="E230" s="40">
        <v>200</v>
      </c>
      <c r="F230" s="124">
        <v>200</v>
      </c>
    </row>
    <row r="231" spans="1:6" ht="12.75" x14ac:dyDescent="0.2">
      <c r="A231" s="146" t="s">
        <v>53</v>
      </c>
      <c r="B231" s="38"/>
      <c r="C231" s="40">
        <v>400</v>
      </c>
      <c r="D231" s="40">
        <v>200</v>
      </c>
      <c r="E231" s="40">
        <v>200</v>
      </c>
      <c r="F231" s="124">
        <v>200</v>
      </c>
    </row>
    <row r="232" spans="1:6" ht="12" x14ac:dyDescent="0.2">
      <c r="A232" s="147" t="s">
        <v>56</v>
      </c>
      <c r="B232" s="44"/>
      <c r="C232" s="45">
        <v>400</v>
      </c>
      <c r="D232" s="45">
        <v>200</v>
      </c>
      <c r="E232" s="45"/>
      <c r="F232" s="127"/>
    </row>
    <row r="233" spans="1:6" ht="12.75" customHeight="1" x14ac:dyDescent="0.2">
      <c r="A233" s="123" t="s">
        <v>72</v>
      </c>
      <c r="B233" s="40">
        <v>185.5</v>
      </c>
      <c r="C233" s="40">
        <v>55</v>
      </c>
      <c r="D233" s="38"/>
      <c r="E233" s="38"/>
      <c r="F233" s="106"/>
    </row>
    <row r="234" spans="1:6" ht="12.75" x14ac:dyDescent="0.2">
      <c r="A234" s="146" t="s">
        <v>53</v>
      </c>
      <c r="B234" s="40">
        <v>185.5</v>
      </c>
      <c r="C234" s="40">
        <v>55</v>
      </c>
      <c r="D234" s="38"/>
      <c r="E234" s="38"/>
      <c r="F234" s="106"/>
    </row>
    <row r="235" spans="1:6" ht="12" x14ac:dyDescent="0.2">
      <c r="A235" s="147" t="s">
        <v>56</v>
      </c>
      <c r="B235" s="45">
        <v>185.5</v>
      </c>
      <c r="C235" s="45">
        <v>55</v>
      </c>
      <c r="D235" s="44"/>
      <c r="E235" s="44"/>
      <c r="F235" s="127"/>
    </row>
    <row r="236" spans="1:6" ht="12.75" x14ac:dyDescent="0.2">
      <c r="A236" s="123" t="s">
        <v>77</v>
      </c>
      <c r="B236" s="38"/>
      <c r="C236" s="38"/>
      <c r="D236" s="40">
        <v>800</v>
      </c>
      <c r="E236" s="40">
        <v>800</v>
      </c>
      <c r="F236" s="124">
        <v>800</v>
      </c>
    </row>
    <row r="237" spans="1:6" ht="12.75" x14ac:dyDescent="0.2">
      <c r="A237" s="146" t="s">
        <v>53</v>
      </c>
      <c r="B237" s="38"/>
      <c r="C237" s="38"/>
      <c r="D237" s="40">
        <v>800</v>
      </c>
      <c r="E237" s="40">
        <v>800</v>
      </c>
      <c r="F237" s="124">
        <v>800</v>
      </c>
    </row>
    <row r="238" spans="1:6" ht="12" x14ac:dyDescent="0.2">
      <c r="A238" s="147" t="s">
        <v>56</v>
      </c>
      <c r="B238" s="44"/>
      <c r="C238" s="44"/>
      <c r="D238" s="45">
        <v>800</v>
      </c>
      <c r="E238" s="45"/>
      <c r="F238" s="127"/>
    </row>
    <row r="239" spans="1:6" ht="12.75" x14ac:dyDescent="0.2">
      <c r="A239" s="123" t="s">
        <v>108</v>
      </c>
      <c r="B239" s="40">
        <v>200</v>
      </c>
      <c r="C239" s="40">
        <v>800</v>
      </c>
      <c r="D239" s="38"/>
      <c r="E239" s="38"/>
      <c r="F239" s="106"/>
    </row>
    <row r="240" spans="1:6" ht="12.75" x14ac:dyDescent="0.2">
      <c r="A240" s="146" t="s">
        <v>53</v>
      </c>
      <c r="B240" s="40">
        <v>200</v>
      </c>
      <c r="C240" s="40">
        <v>800</v>
      </c>
      <c r="D240" s="38"/>
      <c r="E240" s="38"/>
      <c r="F240" s="106"/>
    </row>
    <row r="241" spans="1:6" ht="12" x14ac:dyDescent="0.2">
      <c r="A241" s="147" t="s">
        <v>56</v>
      </c>
      <c r="B241" s="45">
        <v>200</v>
      </c>
      <c r="C241" s="45">
        <v>800</v>
      </c>
      <c r="D241" s="44"/>
      <c r="E241" s="44"/>
      <c r="F241" s="127"/>
    </row>
    <row r="242" spans="1:6" ht="25.5" x14ac:dyDescent="0.2">
      <c r="A242" s="105" t="s">
        <v>97</v>
      </c>
      <c r="B242" s="39">
        <v>11951.51</v>
      </c>
      <c r="C242" s="39">
        <v>7797.87</v>
      </c>
      <c r="D242" s="39">
        <v>7670</v>
      </c>
      <c r="E242" s="39">
        <v>7670</v>
      </c>
      <c r="F242" s="143">
        <v>7670</v>
      </c>
    </row>
    <row r="243" spans="1:6" ht="12.75" x14ac:dyDescent="0.2">
      <c r="A243" s="144" t="s">
        <v>98</v>
      </c>
      <c r="B243" s="46">
        <v>11951.51</v>
      </c>
      <c r="C243" s="46">
        <v>7797.87</v>
      </c>
      <c r="D243" s="46">
        <v>7670</v>
      </c>
      <c r="E243" s="46">
        <v>7670</v>
      </c>
      <c r="F243" s="145">
        <v>7670</v>
      </c>
    </row>
    <row r="244" spans="1:6" ht="12.75" x14ac:dyDescent="0.2">
      <c r="A244" s="123" t="s">
        <v>117</v>
      </c>
      <c r="B244" s="39">
        <v>11951.51</v>
      </c>
      <c r="C244" s="39">
        <v>7797.87</v>
      </c>
      <c r="D244" s="39">
        <v>7670</v>
      </c>
      <c r="E244" s="39">
        <v>7670</v>
      </c>
      <c r="F244" s="143">
        <v>7670</v>
      </c>
    </row>
    <row r="245" spans="1:6" ht="12.75" x14ac:dyDescent="0.2">
      <c r="A245" s="123" t="s">
        <v>71</v>
      </c>
      <c r="B245" s="39">
        <v>928.8</v>
      </c>
      <c r="C245" s="39">
        <v>1529.77</v>
      </c>
      <c r="D245" s="39">
        <v>1400</v>
      </c>
      <c r="E245" s="39">
        <v>1400</v>
      </c>
      <c r="F245" s="143">
        <v>1400</v>
      </c>
    </row>
    <row r="246" spans="1:6" ht="12.75" x14ac:dyDescent="0.2">
      <c r="A246" s="146" t="s">
        <v>65</v>
      </c>
      <c r="B246" s="39">
        <v>928.8</v>
      </c>
      <c r="C246" s="39">
        <v>1529.77</v>
      </c>
      <c r="D246" s="39">
        <v>1400</v>
      </c>
      <c r="E246" s="39">
        <v>1400</v>
      </c>
      <c r="F246" s="143">
        <v>1400</v>
      </c>
    </row>
    <row r="247" spans="1:6" ht="12" x14ac:dyDescent="0.2">
      <c r="A247" s="147" t="s">
        <v>66</v>
      </c>
      <c r="B247" s="43">
        <v>928.8</v>
      </c>
      <c r="C247" s="43">
        <v>1529.77</v>
      </c>
      <c r="D247" s="43">
        <v>1400</v>
      </c>
      <c r="E247" s="43"/>
      <c r="F247" s="127"/>
    </row>
    <row r="248" spans="1:6" ht="25.5" x14ac:dyDescent="0.2">
      <c r="A248" s="123" t="s">
        <v>112</v>
      </c>
      <c r="B248" s="38"/>
      <c r="C248" s="39">
        <v>1260.53</v>
      </c>
      <c r="D248" s="38"/>
      <c r="E248" s="38"/>
      <c r="F248" s="106"/>
    </row>
    <row r="249" spans="1:6" ht="12.75" x14ac:dyDescent="0.2">
      <c r="A249" s="146" t="s">
        <v>65</v>
      </c>
      <c r="B249" s="38"/>
      <c r="C249" s="39">
        <v>1260.53</v>
      </c>
      <c r="D249" s="38"/>
      <c r="E249" s="38"/>
      <c r="F249" s="106"/>
    </row>
    <row r="250" spans="1:6" ht="12" x14ac:dyDescent="0.2">
      <c r="A250" s="147" t="s">
        <v>66</v>
      </c>
      <c r="B250" s="44"/>
      <c r="C250" s="43">
        <v>1260.53</v>
      </c>
      <c r="D250" s="44"/>
      <c r="E250" s="44"/>
      <c r="F250" s="127"/>
    </row>
    <row r="251" spans="1:6" ht="25.5" x14ac:dyDescent="0.2">
      <c r="A251" s="123" t="s">
        <v>74</v>
      </c>
      <c r="B251" s="38"/>
      <c r="C251" s="38"/>
      <c r="D251" s="40">
        <v>570</v>
      </c>
      <c r="E251" s="40">
        <v>570</v>
      </c>
      <c r="F251" s="124">
        <v>570</v>
      </c>
    </row>
    <row r="252" spans="1:6" ht="12.75" x14ac:dyDescent="0.2">
      <c r="A252" s="146" t="s">
        <v>65</v>
      </c>
      <c r="B252" s="38"/>
      <c r="C252" s="38"/>
      <c r="D252" s="40">
        <v>570</v>
      </c>
      <c r="E252" s="40">
        <v>570</v>
      </c>
      <c r="F252" s="124">
        <v>570</v>
      </c>
    </row>
    <row r="253" spans="1:6" ht="12" x14ac:dyDescent="0.2">
      <c r="A253" s="147" t="s">
        <v>67</v>
      </c>
      <c r="B253" s="44"/>
      <c r="C253" s="44"/>
      <c r="D253" s="45">
        <v>570</v>
      </c>
      <c r="E253" s="45"/>
      <c r="F253" s="127"/>
    </row>
    <row r="254" spans="1:6" ht="12.75" x14ac:dyDescent="0.2">
      <c r="A254" s="123" t="s">
        <v>77</v>
      </c>
      <c r="B254" s="38"/>
      <c r="C254" s="38"/>
      <c r="D254" s="39">
        <v>5700</v>
      </c>
      <c r="E254" s="39">
        <v>5700</v>
      </c>
      <c r="F254" s="143">
        <v>5700</v>
      </c>
    </row>
    <row r="255" spans="1:6" ht="12.75" x14ac:dyDescent="0.2">
      <c r="A255" s="146" t="s">
        <v>65</v>
      </c>
      <c r="B255" s="38"/>
      <c r="C255" s="38"/>
      <c r="D255" s="39">
        <v>5700</v>
      </c>
      <c r="E255" s="39">
        <v>5700</v>
      </c>
      <c r="F255" s="143">
        <v>5700</v>
      </c>
    </row>
    <row r="256" spans="1:6" ht="12" x14ac:dyDescent="0.2">
      <c r="A256" s="147" t="s">
        <v>66</v>
      </c>
      <c r="B256" s="44"/>
      <c r="C256" s="44"/>
      <c r="D256" s="43">
        <v>5700</v>
      </c>
      <c r="E256" s="43"/>
      <c r="F256" s="127"/>
    </row>
    <row r="257" spans="1:6" ht="12.75" x14ac:dyDescent="0.2">
      <c r="A257" s="123" t="s">
        <v>108</v>
      </c>
      <c r="B257" s="39">
        <v>1420.15</v>
      </c>
      <c r="C257" s="39">
        <v>2391</v>
      </c>
      <c r="D257" s="38"/>
      <c r="E257" s="58"/>
      <c r="F257" s="106"/>
    </row>
    <row r="258" spans="1:6" ht="12.75" x14ac:dyDescent="0.2">
      <c r="A258" s="146" t="s">
        <v>65</v>
      </c>
      <c r="B258" s="39">
        <v>1420.15</v>
      </c>
      <c r="C258" s="39">
        <v>2391</v>
      </c>
      <c r="D258" s="38"/>
      <c r="E258" s="58"/>
      <c r="F258" s="106"/>
    </row>
    <row r="259" spans="1:6" ht="12" x14ac:dyDescent="0.2">
      <c r="A259" s="147" t="s">
        <v>66</v>
      </c>
      <c r="B259" s="43">
        <v>820.15</v>
      </c>
      <c r="C259" s="43">
        <v>1821</v>
      </c>
      <c r="D259" s="44"/>
      <c r="E259" s="58"/>
      <c r="F259" s="127"/>
    </row>
    <row r="260" spans="1:6" ht="12" x14ac:dyDescent="0.2">
      <c r="A260" s="147" t="s">
        <v>67</v>
      </c>
      <c r="B260" s="45">
        <v>570</v>
      </c>
      <c r="C260" s="45">
        <v>570</v>
      </c>
      <c r="D260" s="44"/>
      <c r="E260" s="58"/>
      <c r="F260" s="127"/>
    </row>
    <row r="261" spans="1:6" ht="12.75" customHeight="1" x14ac:dyDescent="0.2">
      <c r="A261" s="123" t="s">
        <v>113</v>
      </c>
      <c r="B261" s="39">
        <v>1799.01</v>
      </c>
      <c r="C261" s="39">
        <v>1362.01</v>
      </c>
      <c r="D261" s="38"/>
      <c r="E261" s="58"/>
      <c r="F261" s="106"/>
    </row>
    <row r="262" spans="1:6" ht="12.75" x14ac:dyDescent="0.2">
      <c r="A262" s="146" t="s">
        <v>65</v>
      </c>
      <c r="B262" s="39">
        <v>1799.01</v>
      </c>
      <c r="C262" s="39">
        <v>1362.01</v>
      </c>
      <c r="D262" s="38"/>
      <c r="E262" s="58"/>
      <c r="F262" s="106"/>
    </row>
    <row r="263" spans="1:6" ht="12" x14ac:dyDescent="0.2">
      <c r="A263" s="147" t="s">
        <v>66</v>
      </c>
      <c r="B263" s="43">
        <v>1799.01</v>
      </c>
      <c r="C263" s="43">
        <v>1362.01</v>
      </c>
      <c r="D263" s="44"/>
      <c r="E263" s="58"/>
      <c r="F263" s="127"/>
    </row>
    <row r="264" spans="1:6" s="60" customFormat="1" ht="12.75" x14ac:dyDescent="0.2">
      <c r="A264" s="123" t="s">
        <v>123</v>
      </c>
      <c r="B264" s="39">
        <v>7715.88</v>
      </c>
      <c r="C264" s="43"/>
      <c r="D264" s="44"/>
      <c r="E264" s="58"/>
      <c r="F264" s="127"/>
    </row>
    <row r="265" spans="1:6" s="60" customFormat="1" ht="12.75" x14ac:dyDescent="0.2">
      <c r="A265" s="146" t="s">
        <v>65</v>
      </c>
      <c r="B265" s="39">
        <v>7715.88</v>
      </c>
      <c r="C265" s="43"/>
      <c r="D265" s="44"/>
      <c r="E265" s="58"/>
      <c r="F265" s="127"/>
    </row>
    <row r="266" spans="1:6" s="60" customFormat="1" ht="12" x14ac:dyDescent="0.2">
      <c r="A266" s="147" t="s">
        <v>66</v>
      </c>
      <c r="B266" s="43">
        <v>6515.86</v>
      </c>
      <c r="C266" s="43"/>
      <c r="D266" s="44"/>
      <c r="E266" s="58"/>
      <c r="F266" s="127"/>
    </row>
    <row r="267" spans="1:6" s="60" customFormat="1" ht="12" x14ac:dyDescent="0.2">
      <c r="A267" s="147" t="s">
        <v>67</v>
      </c>
      <c r="B267" s="43">
        <v>1200.02</v>
      </c>
      <c r="C267" s="43"/>
      <c r="D267" s="44"/>
      <c r="E267" s="58"/>
      <c r="F267" s="127"/>
    </row>
    <row r="268" spans="1:6" ht="12.75" customHeight="1" x14ac:dyDescent="0.2">
      <c r="A268" s="123" t="s">
        <v>115</v>
      </c>
      <c r="B268" s="39">
        <v>87.67</v>
      </c>
      <c r="C268" s="39">
        <v>1254.56</v>
      </c>
      <c r="D268" s="38"/>
      <c r="E268" s="58"/>
      <c r="F268" s="106"/>
    </row>
    <row r="269" spans="1:6" ht="12.75" x14ac:dyDescent="0.2">
      <c r="A269" s="146" t="s">
        <v>65</v>
      </c>
      <c r="B269" s="39">
        <v>87.67</v>
      </c>
      <c r="C269" s="39">
        <v>1254.56</v>
      </c>
      <c r="D269" s="38"/>
      <c r="E269" s="58"/>
      <c r="F269" s="106"/>
    </row>
    <row r="270" spans="1:6" ht="12" x14ac:dyDescent="0.2">
      <c r="A270" s="147" t="s">
        <v>66</v>
      </c>
      <c r="B270" s="43">
        <v>87.67</v>
      </c>
      <c r="C270" s="43">
        <v>1030.49</v>
      </c>
      <c r="D270" s="44"/>
      <c r="E270" s="58"/>
      <c r="F270" s="127"/>
    </row>
    <row r="271" spans="1:6" ht="12.75" thickBot="1" x14ac:dyDescent="0.25">
      <c r="A271" s="150" t="s">
        <v>67</v>
      </c>
      <c r="B271" s="129"/>
      <c r="C271" s="129">
        <v>224.07</v>
      </c>
      <c r="D271" s="131"/>
      <c r="E271" s="151"/>
      <c r="F271" s="132"/>
    </row>
  </sheetData>
  <mergeCells count="3">
    <mergeCell ref="A4:D4"/>
    <mergeCell ref="A1:F1"/>
    <mergeCell ref="A3:F3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05988dc3e2b59edc53a6b0ab92d6453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110ef7d83ce4c768e0c80ababeb64f13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02B7B7-3826-4754-B547-8E5318C0942A}"/>
</file>

<file path=customXml/itemProps2.xml><?xml version="1.0" encoding="utf-8"?>
<ds:datastoreItem xmlns:ds="http://schemas.openxmlformats.org/officeDocument/2006/customXml" ds:itemID="{67772E12-D811-4AEA-ACF8-BA17691EB4A6}"/>
</file>

<file path=customXml/itemProps3.xml><?xml version="1.0" encoding="utf-8"?>
<ds:datastoreItem xmlns:ds="http://schemas.openxmlformats.org/officeDocument/2006/customXml" ds:itemID="{3A24F705-16BC-4060-824C-37CDF76CED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1.1. SAŽETAK</vt:lpstr>
      <vt:lpstr>1.2. Plan prihoda i rashoda</vt:lpstr>
      <vt:lpstr>1.3. Plan pr-ras po izvorima</vt:lpstr>
      <vt:lpstr>2.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2025-11-12T10:21:40Z</cp:lastPrinted>
  <dcterms:created xsi:type="dcterms:W3CDTF">2025-10-22T06:47:39Z</dcterms:created>
  <dcterms:modified xsi:type="dcterms:W3CDTF">2025-11-12T10:21:44Z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